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55" tabRatio="574" firstSheet="1" activeTab="4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'bs'!$A$1:$E$47</definedName>
    <definedName name="_xlnm.Print_Area" localSheetId="4">'cf'!$A$1:$F$62</definedName>
    <definedName name="_xlnm.Print_Area" localSheetId="3">'equity'!$A$1:$G$48</definedName>
    <definedName name="_xlnm.Print_Area" localSheetId="1">'pl'!$A$1:$L$43</definedName>
  </definedNames>
  <calcPr fullCalcOnLoad="1"/>
</workbook>
</file>

<file path=xl/sharedStrings.xml><?xml version="1.0" encoding="utf-8"?>
<sst xmlns="http://schemas.openxmlformats.org/spreadsheetml/2006/main" count="150" uniqueCount="102">
  <si>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</si>
  <si>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</si>
  <si>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</si>
  <si>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</si>
  <si>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</si>
  <si>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</si>
  <si>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</si>
  <si>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</si>
  <si>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</si>
  <si>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</si>
  <si>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</si>
  <si>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</si>
  <si>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</si>
  <si>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</si>
  <si>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</si>
  <si>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</si>
  <si>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</si>
  <si>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</si>
  <si>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</si>
  <si>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</si>
  <si>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</si>
  <si>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</si>
  <si>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</si>
  <si>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</si>
  <si>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</si>
  <si>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</si>
  <si>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</si>
  <si>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</si>
  <si>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</si>
  <si>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</si>
  <si>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</si>
  <si>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</si>
  <si>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</si>
  <si>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</si>
  <si>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Net cash inflow from operating activities</t>
  </si>
  <si>
    <t>Net cash outflow from investing activities</t>
  </si>
  <si>
    <t>Net cash outflow from financing activities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</si>
  <si>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</si>
  <si>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</si>
  <si>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</si>
  <si>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</si>
  <si>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</si>
  <si>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</si>
  <si>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</si>
  <si>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</si>
  <si>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</si>
  <si>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</si>
  <si>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</si>
  <si>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</si>
  <si>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</si>
  <si>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</si>
  <si>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Unaudited Condensed Consolidated Statement of Changes in Equity</t>
  </si>
  <si>
    <t>31 Dec 2002</t>
  </si>
  <si>
    <t>Chk</t>
  </si>
  <si>
    <t>Net increase in cash and cash equivalents</t>
  </si>
  <si>
    <t>Profit from operations</t>
  </si>
  <si>
    <t>The Condensed Financial Statements should be read in conjunction with the Audited Financial Statements for the year ended 31 December 2002.</t>
  </si>
  <si>
    <t>Tax recoverable</t>
  </si>
  <si>
    <t>Profit  before taxation</t>
  </si>
  <si>
    <t>Profit after taxation</t>
  </si>
  <si>
    <t>Net Profit for the period</t>
  </si>
  <si>
    <t>Net profit before tax</t>
  </si>
  <si>
    <t>Operating profit before working capital changes</t>
  </si>
  <si>
    <t>Changes in working capital</t>
  </si>
  <si>
    <t>Net changes in current assets</t>
  </si>
  <si>
    <t>Net changes in current liabilities</t>
  </si>
  <si>
    <t>Purchase of property, plant and equipment</t>
  </si>
  <si>
    <t>Proceeds from disposal of property, plant and equipment</t>
  </si>
  <si>
    <t>Cash Flow From Investing Activities</t>
  </si>
  <si>
    <t>Bank borrowings</t>
  </si>
  <si>
    <t>Cash Flow From Financing Activities</t>
  </si>
  <si>
    <t>Cash generated from operations</t>
  </si>
  <si>
    <t>Tax paid</t>
  </si>
  <si>
    <t>Cash Flows From Operating Activities</t>
  </si>
  <si>
    <t>Net profit for the period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</si>
  <si>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</si>
  <si>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</si>
  <si>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</si>
  <si>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</si>
  <si>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</si>
  <si>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</si>
  <si>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</si>
  <si>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At 1 January 2003 as previously reported</t>
  </si>
  <si>
    <t>Prior Year Adjustment - MASB 25</t>
  </si>
  <si>
    <t>As restated</t>
  </si>
  <si>
    <t>INTERIM FINANCIAL REPORT : 30 SEPTEMBER 2003</t>
  </si>
  <si>
    <t>Unaudited  Condensed Consolidated Income Statement for the 3rd quarter ended 30/09/2003</t>
  </si>
  <si>
    <t xml:space="preserve">9 months ended </t>
  </si>
  <si>
    <t>As at 30 September 2003</t>
  </si>
  <si>
    <t>30 September 2003</t>
  </si>
  <si>
    <t>30 Sep 2003</t>
  </si>
  <si>
    <t>For the nine months period ended 30 September 2003</t>
  </si>
  <si>
    <t>At 1 January 2002 as previously reported</t>
  </si>
  <si>
    <t>Dividends</t>
  </si>
  <si>
    <t>As at 30 September 2002</t>
  </si>
  <si>
    <t>For the nine months ended 30 September 2003</t>
  </si>
  <si>
    <t>Cash and cash equivalents at 30 September</t>
  </si>
  <si>
    <t>Dividends paid</t>
  </si>
  <si>
    <t>30 September 2002</t>
  </si>
  <si>
    <t>Gain on disposal of property, plant and equipment</t>
  </si>
  <si>
    <t>Impairment loss on property, plant and equipment</t>
  </si>
  <si>
    <t>MASB 19 Adjustment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</si>
</sst>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181" fontId="1" fillId="0" borderId="0" xfId="22" applyNumberFormat="1" applyFont="1">
      <alignment/>
      <protection/>
    </xf>
    <xf numFmtId="0" fontId="3" fillId="0" borderId="0" xfId="22" applyFont="1">
      <alignment/>
      <protection/>
    </xf>
    <xf numFmtId="0" fontId="8" fillId="0" borderId="0" xfId="22" applyFont="1">
      <alignment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0" borderId="6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181" fontId="8" fillId="0" borderId="7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181" fontId="8" fillId="0" borderId="0" xfId="15" applyNumberFormat="1" applyFont="1" applyAlignment="1">
      <alignment horizontal="center"/>
    </xf>
    <xf numFmtId="181" fontId="8" fillId="0" borderId="0" xfId="15" applyNumberFormat="1" applyFont="1" applyAlignment="1" quotePrefix="1">
      <alignment horizontal="center"/>
    </xf>
    <xf numFmtId="0" fontId="11" fillId="0" borderId="0" xfId="22" applyFont="1">
      <alignment/>
      <protection/>
    </xf>
    <xf numFmtId="181" fontId="11" fillId="0" borderId="0" xfId="15" applyNumberFormat="1" applyFont="1" applyAlignment="1">
      <alignment horizontal="left"/>
    </xf>
    <xf numFmtId="181" fontId="11" fillId="0" borderId="0" xfId="15" applyNumberFormat="1" applyFont="1" applyAlignment="1">
      <alignment horizontal="center"/>
    </xf>
    <xf numFmtId="0" fontId="10" fillId="0" borderId="0" xfId="22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181" fontId="13" fillId="0" borderId="0" xfId="15" applyNumberFormat="1" applyFont="1" applyAlignment="1">
      <alignment/>
    </xf>
    <xf numFmtId="0" fontId="10" fillId="0" borderId="0" xfId="22" applyFont="1">
      <alignment/>
      <protection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10" xfId="15" applyNumberFormat="1" applyFont="1" applyBorder="1" applyAlignment="1">
      <alignment/>
    </xf>
    <xf numFmtId="181" fontId="8" fillId="0" borderId="11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0" fontId="10" fillId="3" borderId="0" xfId="22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43" fontId="10" fillId="3" borderId="7" xfId="15" applyNumberFormat="1" applyFont="1" applyFill="1" applyBorder="1" applyAlignment="1">
      <alignment horizontal="center"/>
    </xf>
    <xf numFmtId="0" fontId="10" fillId="3" borderId="0" xfId="22" applyFont="1" applyFill="1">
      <alignment/>
      <protection/>
    </xf>
    <xf numFmtId="0" fontId="10" fillId="0" borderId="0" xfId="22" applyFont="1" applyAlignment="1">
      <alignment horizontal="right"/>
      <protection/>
    </xf>
    <xf numFmtId="0" fontId="8" fillId="0" borderId="0" xfId="22" applyFont="1" applyAlignment="1">
      <alignment horizontal="center"/>
      <protection/>
    </xf>
    <xf numFmtId="0" fontId="8" fillId="0" borderId="6" xfId="22" applyFont="1" applyBorder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3" fontId="10" fillId="0" borderId="0" xfId="22" applyNumberFormat="1" applyFont="1">
      <alignment/>
      <protection/>
    </xf>
    <xf numFmtId="179" fontId="10" fillId="0" borderId="0" xfId="17" applyFont="1" applyAlignment="1">
      <alignment/>
    </xf>
    <xf numFmtId="218" fontId="10" fillId="0" borderId="0" xfId="17" applyNumberFormat="1" applyFont="1" applyAlignment="1">
      <alignment/>
    </xf>
    <xf numFmtId="3" fontId="8" fillId="0" borderId="11" xfId="22" applyNumberFormat="1" applyFont="1" applyBorder="1">
      <alignment/>
      <protection/>
    </xf>
    <xf numFmtId="3" fontId="10" fillId="0" borderId="0" xfId="22" applyNumberFormat="1" applyFont="1" applyBorder="1">
      <alignment/>
      <protection/>
    </xf>
    <xf numFmtId="0" fontId="14" fillId="0" borderId="0" xfId="22" applyFont="1" applyBorder="1" applyAlignment="1">
      <alignment horizontal="center"/>
      <protection/>
    </xf>
    <xf numFmtId="15" fontId="8" fillId="0" borderId="0" xfId="22" applyNumberFormat="1" applyFont="1" applyAlignment="1" quotePrefix="1">
      <alignment horizontal="center"/>
      <protection/>
    </xf>
    <xf numFmtId="16" fontId="10" fillId="0" borderId="0" xfId="22" applyNumberFormat="1" applyFont="1" applyBorder="1" applyAlignment="1">
      <alignment horizontal="center"/>
      <protection/>
    </xf>
    <xf numFmtId="16" fontId="12" fillId="0" borderId="0" xfId="22" applyNumberFormat="1" applyFont="1" applyAlignment="1">
      <alignment horizontal="center"/>
      <protection/>
    </xf>
    <xf numFmtId="1" fontId="10" fillId="0" borderId="0" xfId="22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2" applyNumberFormat="1" applyFont="1" applyAlignment="1">
      <alignment horizontal="center"/>
      <protection/>
    </xf>
    <xf numFmtId="0" fontId="10" fillId="0" borderId="0" xfId="22" applyFont="1" applyBorder="1">
      <alignment/>
      <protection/>
    </xf>
    <xf numFmtId="0" fontId="10" fillId="0" borderId="0" xfId="22" applyFont="1" quotePrefix="1">
      <alignment/>
      <protection/>
    </xf>
    <xf numFmtId="181" fontId="10" fillId="0" borderId="11" xfId="15" applyNumberFormat="1" applyFont="1" applyBorder="1" applyAlignment="1">
      <alignment/>
    </xf>
    <xf numFmtId="0" fontId="9" fillId="0" borderId="0" xfId="22" applyFont="1">
      <alignment/>
      <protection/>
    </xf>
    <xf numFmtId="43" fontId="10" fillId="0" borderId="0" xfId="15" applyFont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181" fontId="10" fillId="0" borderId="0" xfId="15" applyNumberFormat="1" applyFont="1" applyFill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  <xf numFmtId="181" fontId="10" fillId="0" borderId="6" xfId="15" applyNumberFormat="1" applyFont="1" applyFill="1" applyBorder="1" applyAlignment="1">
      <alignment horizontal="right"/>
    </xf>
    <xf numFmtId="181" fontId="10" fillId="0" borderId="6" xfId="15" applyNumberFormat="1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181" fontId="8" fillId="0" borderId="7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81" fontId="12" fillId="0" borderId="0" xfId="15" applyNumberFormat="1" applyFont="1" applyFill="1" applyAlignment="1">
      <alignment/>
    </xf>
    <xf numFmtId="181" fontId="8" fillId="0" borderId="0" xfId="15" applyNumberFormat="1" applyFont="1" applyFill="1" applyAlignment="1">
      <alignment horizontal="center"/>
    </xf>
    <xf numFmtId="181" fontId="10" fillId="0" borderId="6" xfId="15" applyNumberFormat="1" applyFont="1" applyFill="1" applyBorder="1" applyAlignment="1">
      <alignment/>
    </xf>
    <xf numFmtId="181" fontId="10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181" fontId="8" fillId="0" borderId="0" xfId="15" applyNumberFormat="1" applyFont="1" applyFill="1" applyAlignment="1" quotePrefix="1">
      <alignment horizontal="center"/>
    </xf>
    <xf numFmtId="181" fontId="11" fillId="0" borderId="0" xfId="15" applyNumberFormat="1" applyFont="1" applyFill="1" applyAlignment="1">
      <alignment horizontal="center"/>
    </xf>
    <xf numFmtId="181" fontId="13" fillId="0" borderId="0" xfId="15" applyNumberFormat="1" applyFont="1" applyFill="1" applyAlignment="1">
      <alignment/>
    </xf>
    <xf numFmtId="181" fontId="10" fillId="0" borderId="8" xfId="15" applyNumberFormat="1" applyFont="1" applyFill="1" applyBorder="1" applyAlignment="1">
      <alignment/>
    </xf>
    <xf numFmtId="181" fontId="10" fillId="0" borderId="9" xfId="15" applyNumberFormat="1" applyFont="1" applyFill="1" applyBorder="1" applyAlignment="1">
      <alignment/>
    </xf>
    <xf numFmtId="181" fontId="10" fillId="0" borderId="10" xfId="15" applyNumberFormat="1" applyFont="1" applyFill="1" applyBorder="1" applyAlignment="1">
      <alignment/>
    </xf>
    <xf numFmtId="181" fontId="8" fillId="0" borderId="11" xfId="15" applyNumberFormat="1" applyFont="1" applyFill="1" applyBorder="1" applyAlignment="1">
      <alignment/>
    </xf>
    <xf numFmtId="181" fontId="10" fillId="0" borderId="1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/>
    </xf>
    <xf numFmtId="43" fontId="10" fillId="0" borderId="7" xfId="15" applyNumberFormat="1" applyFont="1" applyFill="1" applyBorder="1" applyAlignment="1">
      <alignment horizontal="center"/>
    </xf>
    <xf numFmtId="0" fontId="10" fillId="0" borderId="0" xfId="22" applyFont="1" applyFill="1">
      <alignment/>
      <protection/>
    </xf>
    <xf numFmtId="181" fontId="1" fillId="0" borderId="0" xfId="22" applyNumberFormat="1" applyFont="1" applyFill="1">
      <alignment/>
      <protection/>
    </xf>
    <xf numFmtId="0" fontId="1" fillId="0" borderId="0" xfId="22" applyFont="1" applyFill="1">
      <alignment/>
      <protection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>
      <alignment horizontal="center"/>
    </xf>
    <xf numFmtId="209" fontId="8" fillId="0" borderId="0" xfId="15" applyNumberFormat="1" applyFont="1" applyBorder="1" applyAlignment="1" quotePrefix="1">
      <alignment horizontal="center"/>
    </xf>
    <xf numFmtId="209" fontId="8" fillId="0" borderId="0" xfId="15" applyNumberFormat="1" applyFont="1" applyFill="1" applyBorder="1" applyAlignment="1">
      <alignment horizontal="center"/>
    </xf>
    <xf numFmtId="209" fontId="8" fillId="0" borderId="0" xfId="15" applyNumberFormat="1" applyFont="1" applyFill="1" applyBorder="1" applyAlignment="1" quotePrefix="1">
      <alignment horizontal="center"/>
    </xf>
    <xf numFmtId="0" fontId="15" fillId="0" borderId="0" xfId="22" applyFont="1" applyAlignment="1">
      <alignment horizontal="left" vertical="center" wrapText="1"/>
      <protection/>
    </xf>
    <xf numFmtId="0" fontId="16" fillId="0" borderId="0" xfId="22" applyFont="1" applyAlignment="1">
      <alignment horizontal="left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omma_Mesiniaga 2002-3Q-KLSE" xfId="17"/>
    <cellStyle name="Currency" xfId="18"/>
    <cellStyle name="Currency [0]" xfId="19"/>
    <cellStyle name="Followed Hyperlink" xfId="20"/>
    <cellStyle name="Hyperlink" xfId="21"/>
    <cellStyle name="Normal_KLSE Habib 2002 Q3(f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A1">
      <selection activeCell="A6" sqref="A6"/>
    </sheetView>
  </sheetViews>
  <sheetFormatPr defaultColWidth="8.88671875" defaultRowHeight="15" customHeight="1"/>
  <cols>
    <col min="1" max="1" width="38.664062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100" customWidth="1"/>
    <col min="8" max="8" width="11.77734375" style="100" customWidth="1"/>
    <col min="9" max="9" width="2.77734375" style="100" customWidth="1"/>
    <col min="10" max="10" width="11.77734375" style="100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40</v>
      </c>
    </row>
    <row r="2" ht="15" customHeight="1">
      <c r="A2" s="5" t="s">
        <v>14</v>
      </c>
    </row>
    <row r="4" spans="1:21" s="6" customFormat="1" ht="18.75" customHeight="1">
      <c r="A4" s="17" t="s">
        <v>85</v>
      </c>
      <c r="B4" s="7"/>
      <c r="C4" s="7"/>
      <c r="D4" s="7"/>
      <c r="E4" s="7"/>
      <c r="F4" s="7"/>
      <c r="G4" s="101"/>
      <c r="H4" s="101"/>
      <c r="I4" s="101"/>
      <c r="J4" s="101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101"/>
      <c r="H5" s="101"/>
      <c r="I5" s="101"/>
      <c r="J5" s="101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101"/>
      <c r="H6" s="101"/>
      <c r="I6" s="101"/>
      <c r="J6" s="101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101"/>
      <c r="H7" s="101"/>
      <c r="I7" s="101"/>
      <c r="J7" s="101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86</v>
      </c>
      <c r="B8" s="7"/>
      <c r="C8" s="7"/>
      <c r="D8" s="7"/>
      <c r="E8" s="7"/>
      <c r="F8" s="7"/>
      <c r="G8" s="101"/>
      <c r="H8" s="101"/>
      <c r="I8" s="101"/>
      <c r="J8" s="101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101"/>
      <c r="H9" s="101"/>
      <c r="I9" s="101"/>
      <c r="J9" s="101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102"/>
      <c r="H10" s="102"/>
      <c r="I10" s="102"/>
      <c r="J10" s="102"/>
      <c r="K10" s="9"/>
      <c r="M10" s="9"/>
      <c r="N10" s="9"/>
      <c r="O10" s="11"/>
      <c r="P10" s="11"/>
      <c r="Q10" s="11"/>
      <c r="R10" s="11"/>
      <c r="S10" s="135"/>
      <c r="T10" s="135"/>
      <c r="U10" s="9"/>
    </row>
    <row r="11" spans="1:21" s="29" customFormat="1" ht="15" customHeight="1">
      <c r="A11" s="27"/>
      <c r="B11" s="28"/>
      <c r="C11" s="28"/>
      <c r="D11" s="28"/>
      <c r="E11" s="28"/>
      <c r="F11" s="28"/>
      <c r="G11" s="136" t="s">
        <v>75</v>
      </c>
      <c r="H11" s="136"/>
      <c r="I11" s="103"/>
      <c r="J11" s="137" t="s">
        <v>87</v>
      </c>
      <c r="K11" s="137"/>
      <c r="M11" s="28"/>
      <c r="N11" s="28"/>
      <c r="O11" s="30"/>
      <c r="P11" s="30"/>
      <c r="Q11" s="30"/>
      <c r="R11" s="30"/>
      <c r="S11" s="28"/>
      <c r="T11" s="28"/>
      <c r="U11" s="28"/>
    </row>
    <row r="12" spans="1:21" s="29" customFormat="1" ht="15" customHeight="1">
      <c r="A12" s="27"/>
      <c r="B12" s="28" t="s">
        <v>4</v>
      </c>
      <c r="C12" s="28" t="s">
        <v>4</v>
      </c>
      <c r="D12" s="28" t="s">
        <v>4</v>
      </c>
      <c r="E12" s="28" t="s">
        <v>4</v>
      </c>
      <c r="F12" s="28"/>
      <c r="G12" s="139">
        <v>37894</v>
      </c>
      <c r="H12" s="140"/>
      <c r="I12" s="104"/>
      <c r="J12" s="138">
        <v>37894</v>
      </c>
      <c r="K12" s="138"/>
      <c r="M12" s="28"/>
      <c r="N12" s="28"/>
      <c r="O12" s="28"/>
      <c r="P12" s="28"/>
      <c r="Q12" s="28"/>
      <c r="R12" s="28"/>
      <c r="S12" s="28"/>
      <c r="T12" s="32"/>
      <c r="U12" s="28"/>
    </row>
    <row r="13" spans="1:21" s="29" customFormat="1" ht="15" customHeight="1">
      <c r="A13" s="33"/>
      <c r="B13" s="34" t="s">
        <v>8</v>
      </c>
      <c r="C13" s="34" t="s">
        <v>9</v>
      </c>
      <c r="D13" s="34" t="s">
        <v>10</v>
      </c>
      <c r="E13" s="34" t="s">
        <v>12</v>
      </c>
      <c r="F13" s="28"/>
      <c r="G13" s="105">
        <v>2003</v>
      </c>
      <c r="H13" s="105">
        <v>2002</v>
      </c>
      <c r="I13" s="104"/>
      <c r="J13" s="104">
        <f>G13</f>
        <v>2003</v>
      </c>
      <c r="K13" s="31">
        <f>H13</f>
        <v>2002</v>
      </c>
      <c r="M13" s="28"/>
      <c r="N13" s="28"/>
      <c r="O13" s="28"/>
      <c r="P13" s="28"/>
      <c r="Q13" s="28"/>
      <c r="R13" s="28"/>
      <c r="S13" s="34"/>
      <c r="T13" s="35"/>
      <c r="U13" s="34"/>
    </row>
    <row r="14" spans="1:21" s="37" customFormat="1" ht="18.75" customHeight="1">
      <c r="A14" s="27"/>
      <c r="B14" s="36" t="s">
        <v>1</v>
      </c>
      <c r="C14" s="36" t="s">
        <v>1</v>
      </c>
      <c r="D14" s="36" t="s">
        <v>1</v>
      </c>
      <c r="E14" s="36" t="s">
        <v>1</v>
      </c>
      <c r="F14" s="36"/>
      <c r="G14" s="106" t="s">
        <v>1</v>
      </c>
      <c r="H14" s="106" t="s">
        <v>1</v>
      </c>
      <c r="I14" s="106"/>
      <c r="J14" s="106" t="s">
        <v>1</v>
      </c>
      <c r="K14" s="36" t="s">
        <v>1</v>
      </c>
      <c r="M14" s="36"/>
      <c r="N14" s="36"/>
      <c r="O14" s="36"/>
      <c r="P14" s="36"/>
      <c r="Q14" s="36"/>
      <c r="R14" s="36"/>
      <c r="S14" s="36"/>
      <c r="T14" s="38"/>
      <c r="U14" s="36"/>
    </row>
    <row r="15" spans="1:21" s="37" customFormat="1" ht="15" customHeight="1">
      <c r="A15" s="27"/>
      <c r="B15" s="36"/>
      <c r="C15" s="36"/>
      <c r="D15" s="36"/>
      <c r="E15" s="36"/>
      <c r="F15" s="36"/>
      <c r="G15" s="106"/>
      <c r="H15" s="106"/>
      <c r="I15" s="106"/>
      <c r="J15" s="106"/>
      <c r="K15" s="36"/>
      <c r="M15" s="36"/>
      <c r="N15" s="36"/>
      <c r="O15" s="36"/>
      <c r="P15" s="36"/>
      <c r="Q15" s="36"/>
      <c r="R15" s="36"/>
      <c r="S15" s="36"/>
      <c r="T15" s="38"/>
      <c r="U15" s="36"/>
    </row>
    <row r="16" spans="1:21" s="29" customFormat="1" ht="15" customHeight="1">
      <c r="A16" s="27" t="s">
        <v>11</v>
      </c>
      <c r="B16" s="28">
        <v>18450</v>
      </c>
      <c r="C16" s="28" t="e">
        <f>#REF!/1000</f>
        <v>#REF!</v>
      </c>
      <c r="D16" s="28">
        <v>24589</v>
      </c>
      <c r="E16" s="28">
        <v>49796</v>
      </c>
      <c r="F16" s="28"/>
      <c r="G16" s="103">
        <v>26004</v>
      </c>
      <c r="H16" s="103">
        <v>20989</v>
      </c>
      <c r="I16" s="107"/>
      <c r="J16" s="103">
        <v>80908</v>
      </c>
      <c r="K16" s="28">
        <v>62343</v>
      </c>
      <c r="M16" s="27"/>
      <c r="N16" s="27"/>
      <c r="O16" s="27"/>
      <c r="P16" s="27"/>
      <c r="Q16" s="27"/>
      <c r="R16" s="27"/>
      <c r="S16" s="27"/>
      <c r="T16" s="39"/>
      <c r="U16" s="27"/>
    </row>
    <row r="17" spans="1:21" s="29" customFormat="1" ht="15" customHeight="1">
      <c r="A17" s="27"/>
      <c r="B17" s="28"/>
      <c r="C17" s="28"/>
      <c r="D17" s="28"/>
      <c r="E17" s="28"/>
      <c r="F17" s="28"/>
      <c r="G17" s="103"/>
      <c r="H17" s="103"/>
      <c r="I17" s="107"/>
      <c r="J17" s="103"/>
      <c r="K17" s="28"/>
      <c r="M17" s="27"/>
      <c r="N17" s="27"/>
      <c r="O17" s="27"/>
      <c r="P17" s="27"/>
      <c r="Q17" s="27"/>
      <c r="R17" s="27"/>
      <c r="S17" s="27"/>
      <c r="T17" s="39"/>
      <c r="U17" s="27"/>
    </row>
    <row r="18" spans="1:21" s="26" customFormat="1" ht="15" customHeight="1">
      <c r="A18" s="22" t="s">
        <v>13</v>
      </c>
      <c r="B18" s="40">
        <v>3378</v>
      </c>
      <c r="C18" s="41" t="e">
        <f>#REF!/1000</f>
        <v>#REF!</v>
      </c>
      <c r="D18" s="41">
        <v>3282</v>
      </c>
      <c r="E18" s="42">
        <v>3739</v>
      </c>
      <c r="F18" s="43"/>
      <c r="G18" s="108">
        <v>272</v>
      </c>
      <c r="H18" s="108">
        <v>329</v>
      </c>
      <c r="I18" s="109"/>
      <c r="J18" s="108">
        <v>778</v>
      </c>
      <c r="K18" s="43">
        <v>834</v>
      </c>
      <c r="M18" s="43"/>
      <c r="N18" s="27"/>
      <c r="O18" s="22"/>
      <c r="P18" s="22"/>
      <c r="Q18" s="22"/>
      <c r="R18" s="22"/>
      <c r="S18" s="22"/>
      <c r="T18" s="24"/>
      <c r="U18" s="22"/>
    </row>
    <row r="19" spans="1:21" s="26" customFormat="1" ht="15" customHeight="1">
      <c r="A19" s="22"/>
      <c r="B19" s="44"/>
      <c r="C19" s="43"/>
      <c r="D19" s="43"/>
      <c r="E19" s="45"/>
      <c r="F19" s="43"/>
      <c r="G19" s="108"/>
      <c r="H19" s="108"/>
      <c r="I19" s="109"/>
      <c r="J19" s="108"/>
      <c r="K19" s="43"/>
      <c r="M19" s="43"/>
      <c r="N19" s="27"/>
      <c r="O19" s="22"/>
      <c r="P19" s="22"/>
      <c r="Q19" s="22"/>
      <c r="R19" s="22"/>
      <c r="S19" s="22"/>
      <c r="T19" s="24"/>
      <c r="U19" s="22"/>
    </row>
    <row r="20" spans="1:21" s="26" customFormat="1" ht="15" customHeight="1">
      <c r="A20" s="22" t="s">
        <v>30</v>
      </c>
      <c r="B20" s="44">
        <v>1193</v>
      </c>
      <c r="C20" s="43" t="e">
        <f>#REF!/1000</f>
        <v>#REF!</v>
      </c>
      <c r="D20" s="43">
        <v>723</v>
      </c>
      <c r="E20" s="45">
        <v>1323</v>
      </c>
      <c r="F20" s="43"/>
      <c r="G20" s="108">
        <v>-25330</v>
      </c>
      <c r="H20" s="108">
        <v>-20927</v>
      </c>
      <c r="I20" s="109"/>
      <c r="J20" s="108">
        <v>-78484</v>
      </c>
      <c r="K20" s="43">
        <v>-61381</v>
      </c>
      <c r="M20" s="43"/>
      <c r="N20" s="27"/>
      <c r="O20" s="22"/>
      <c r="P20" s="22"/>
      <c r="Q20" s="22"/>
      <c r="R20" s="22"/>
      <c r="S20" s="22"/>
      <c r="T20" s="24"/>
      <c r="U20" s="22"/>
    </row>
    <row r="21" spans="1:21" s="26" customFormat="1" ht="15" customHeight="1">
      <c r="A21" s="22"/>
      <c r="B21" s="44"/>
      <c r="C21" s="43"/>
      <c r="D21" s="43"/>
      <c r="E21" s="45"/>
      <c r="F21" s="43"/>
      <c r="G21" s="108"/>
      <c r="H21" s="108"/>
      <c r="I21" s="109"/>
      <c r="J21" s="108"/>
      <c r="K21" s="43"/>
      <c r="M21" s="43"/>
      <c r="N21" s="27"/>
      <c r="O21" s="22"/>
      <c r="P21" s="22"/>
      <c r="Q21" s="22"/>
      <c r="R21" s="22"/>
      <c r="S21" s="22"/>
      <c r="T21" s="24"/>
      <c r="U21" s="22"/>
    </row>
    <row r="22" spans="1:21" s="26" customFormat="1" ht="15" customHeight="1">
      <c r="A22" s="22" t="s">
        <v>100</v>
      </c>
      <c r="B22" s="44">
        <v>1193</v>
      </c>
      <c r="C22" s="43" t="e">
        <f>#REF!/1000</f>
        <v>#REF!</v>
      </c>
      <c r="D22" s="43">
        <v>723</v>
      </c>
      <c r="E22" s="45">
        <v>1323</v>
      </c>
      <c r="F22" s="43"/>
      <c r="G22" s="110">
        <v>-300</v>
      </c>
      <c r="H22" s="110">
        <v>0</v>
      </c>
      <c r="I22" s="109"/>
      <c r="J22" s="110">
        <v>-300</v>
      </c>
      <c r="K22" s="46">
        <v>0</v>
      </c>
      <c r="M22" s="43"/>
      <c r="N22" s="27"/>
      <c r="O22" s="22"/>
      <c r="P22" s="22"/>
      <c r="Q22" s="22"/>
      <c r="R22" s="22"/>
      <c r="S22" s="22"/>
      <c r="T22" s="24"/>
      <c r="U22" s="22"/>
    </row>
    <row r="23" spans="1:21" s="26" customFormat="1" ht="15" customHeight="1">
      <c r="A23" s="22"/>
      <c r="B23" s="43"/>
      <c r="C23" s="43"/>
      <c r="D23" s="43"/>
      <c r="E23" s="43"/>
      <c r="F23" s="43"/>
      <c r="G23" s="108"/>
      <c r="H23" s="108"/>
      <c r="I23" s="109"/>
      <c r="J23" s="108"/>
      <c r="K23" s="43"/>
      <c r="M23" s="22"/>
      <c r="N23" s="27"/>
      <c r="O23" s="22"/>
      <c r="P23" s="22"/>
      <c r="Q23" s="22"/>
      <c r="R23" s="22"/>
      <c r="S23" s="22"/>
      <c r="T23" s="24"/>
      <c r="U23" s="22"/>
    </row>
    <row r="24" spans="1:21" s="26" customFormat="1" ht="15" customHeight="1">
      <c r="A24" s="27" t="s">
        <v>55</v>
      </c>
      <c r="B24" s="43">
        <f>SUM(B18:B22)</f>
        <v>5764</v>
      </c>
      <c r="C24" s="43" t="e">
        <f>SUM(C18:C22)</f>
        <v>#REF!</v>
      </c>
      <c r="D24" s="43">
        <f>SUM(D18:D22)</f>
        <v>4728</v>
      </c>
      <c r="E24" s="43">
        <f>SUM(E18:E22)</f>
        <v>6385</v>
      </c>
      <c r="F24" s="43"/>
      <c r="G24" s="108">
        <f>SUM(G16:G22)</f>
        <v>646</v>
      </c>
      <c r="H24" s="108">
        <f>SUM(H16:H22)</f>
        <v>391</v>
      </c>
      <c r="I24" s="108"/>
      <c r="J24" s="108">
        <f>SUM(J16:J22)</f>
        <v>2902</v>
      </c>
      <c r="K24" s="43">
        <f>SUM(K16:K22)</f>
        <v>1796</v>
      </c>
      <c r="M24" s="43"/>
      <c r="N24" s="27"/>
      <c r="O24" s="43"/>
      <c r="P24" s="43"/>
      <c r="Q24" s="43"/>
      <c r="R24" s="43"/>
      <c r="S24" s="43"/>
      <c r="T24" s="47"/>
      <c r="U24" s="43"/>
    </row>
    <row r="25" spans="1:21" s="26" customFormat="1" ht="15" customHeight="1">
      <c r="A25" s="27"/>
      <c r="B25" s="43"/>
      <c r="C25" s="43"/>
      <c r="D25" s="43"/>
      <c r="E25" s="43"/>
      <c r="F25" s="43"/>
      <c r="G25" s="108"/>
      <c r="H25" s="108"/>
      <c r="I25" s="108"/>
      <c r="J25" s="108"/>
      <c r="K25" s="43"/>
      <c r="M25" s="43"/>
      <c r="N25" s="27"/>
      <c r="O25" s="43"/>
      <c r="P25" s="43"/>
      <c r="Q25" s="43"/>
      <c r="R25" s="43"/>
      <c r="S25" s="43"/>
      <c r="T25" s="47"/>
      <c r="U25" s="43"/>
    </row>
    <row r="26" spans="1:21" s="26" customFormat="1" ht="15" customHeight="1">
      <c r="A26" s="22" t="s">
        <v>76</v>
      </c>
      <c r="B26" s="43"/>
      <c r="C26" s="43"/>
      <c r="D26" s="43"/>
      <c r="E26" s="43"/>
      <c r="F26" s="43"/>
      <c r="G26" s="108">
        <v>-197</v>
      </c>
      <c r="H26" s="108">
        <v>-216</v>
      </c>
      <c r="I26" s="108"/>
      <c r="J26" s="108">
        <v>-524</v>
      </c>
      <c r="K26" s="43">
        <v>-662</v>
      </c>
      <c r="M26" s="43"/>
      <c r="N26" s="27"/>
      <c r="O26" s="43"/>
      <c r="P26" s="43"/>
      <c r="Q26" s="43"/>
      <c r="R26" s="43"/>
      <c r="S26" s="43"/>
      <c r="T26" s="47"/>
      <c r="U26" s="43"/>
    </row>
    <row r="27" spans="1:21" s="26" customFormat="1" ht="15" customHeight="1">
      <c r="A27" s="27"/>
      <c r="B27" s="43"/>
      <c r="C27" s="43"/>
      <c r="D27" s="43"/>
      <c r="E27" s="43"/>
      <c r="F27" s="43"/>
      <c r="G27" s="108"/>
      <c r="H27" s="108"/>
      <c r="I27" s="108"/>
      <c r="J27" s="108"/>
      <c r="K27" s="43"/>
      <c r="M27" s="43"/>
      <c r="N27" s="27"/>
      <c r="O27" s="43"/>
      <c r="P27" s="43"/>
      <c r="Q27" s="43"/>
      <c r="R27" s="43"/>
      <c r="S27" s="43"/>
      <c r="T27" s="47"/>
      <c r="U27" s="43"/>
    </row>
    <row r="28" spans="1:21" s="26" customFormat="1" ht="15" customHeight="1">
      <c r="A28" s="22" t="s">
        <v>77</v>
      </c>
      <c r="B28" s="25">
        <v>326</v>
      </c>
      <c r="C28" s="25" t="e">
        <f>#REF!/1000</f>
        <v>#REF!</v>
      </c>
      <c r="D28" s="25">
        <v>268</v>
      </c>
      <c r="E28" s="25">
        <v>616</v>
      </c>
      <c r="F28" s="25"/>
      <c r="G28" s="111">
        <v>20</v>
      </c>
      <c r="H28" s="111">
        <v>15</v>
      </c>
      <c r="I28" s="109"/>
      <c r="J28" s="111">
        <v>36</v>
      </c>
      <c r="K28" s="48">
        <v>24</v>
      </c>
      <c r="M28" s="43"/>
      <c r="N28" s="27"/>
      <c r="O28" s="22"/>
      <c r="P28" s="22"/>
      <c r="Q28" s="22"/>
      <c r="R28" s="22"/>
      <c r="S28" s="22"/>
      <c r="T28" s="24"/>
      <c r="U28" s="22"/>
    </row>
    <row r="29" spans="1:21" s="26" customFormat="1" ht="15" customHeight="1">
      <c r="A29" s="22"/>
      <c r="B29" s="43"/>
      <c r="C29" s="43"/>
      <c r="D29" s="43"/>
      <c r="E29" s="43"/>
      <c r="F29" s="43"/>
      <c r="G29" s="108"/>
      <c r="H29" s="108"/>
      <c r="I29" s="108"/>
      <c r="J29" s="108"/>
      <c r="K29" s="43"/>
      <c r="M29" s="43"/>
      <c r="N29" s="27"/>
      <c r="O29" s="43"/>
      <c r="P29" s="43"/>
      <c r="Q29" s="43"/>
      <c r="R29" s="43"/>
      <c r="S29" s="43"/>
      <c r="T29" s="47"/>
      <c r="U29" s="43"/>
    </row>
    <row r="30" spans="1:21" s="26" customFormat="1" ht="15" customHeight="1">
      <c r="A30" s="27" t="s">
        <v>58</v>
      </c>
      <c r="B30" s="27" t="e">
        <f>#REF!-B28</f>
        <v>#REF!</v>
      </c>
      <c r="C30" s="27" t="e">
        <f>#REF!-C28</f>
        <v>#REF!</v>
      </c>
      <c r="D30" s="27" t="e">
        <f>#REF!-D28</f>
        <v>#REF!</v>
      </c>
      <c r="E30" s="27" t="e">
        <f>#REF!-E28</f>
        <v>#REF!</v>
      </c>
      <c r="F30" s="27"/>
      <c r="G30" s="107">
        <f>SUM(G24:G28)</f>
        <v>469</v>
      </c>
      <c r="H30" s="107">
        <f>SUM(H24:H28)</f>
        <v>190</v>
      </c>
      <c r="I30" s="107"/>
      <c r="J30" s="107">
        <f>SUM(J24:J28)</f>
        <v>2414</v>
      </c>
      <c r="K30" s="27">
        <f>SUM(K24:K28)</f>
        <v>1158</v>
      </c>
      <c r="M30" s="27"/>
      <c r="N30" s="27"/>
      <c r="O30" s="27"/>
      <c r="P30" s="27"/>
      <c r="Q30" s="27"/>
      <c r="R30" s="27"/>
      <c r="S30" s="27"/>
      <c r="T30" s="39"/>
      <c r="U30" s="27"/>
    </row>
    <row r="31" spans="1:21" s="26" customFormat="1" ht="15" customHeight="1">
      <c r="A31" s="22" t="s">
        <v>46</v>
      </c>
      <c r="B31" s="25">
        <v>175</v>
      </c>
      <c r="C31" s="25" t="e">
        <f>#REF!/1000</f>
        <v>#REF!</v>
      </c>
      <c r="D31" s="25">
        <v>259</v>
      </c>
      <c r="E31" s="25">
        <v>1722</v>
      </c>
      <c r="F31" s="25"/>
      <c r="G31" s="111">
        <v>-395</v>
      </c>
      <c r="H31" s="111">
        <v>-151</v>
      </c>
      <c r="I31" s="108"/>
      <c r="J31" s="111">
        <v>-701</v>
      </c>
      <c r="K31" s="48">
        <v>-471</v>
      </c>
      <c r="M31" s="43"/>
      <c r="N31" s="27"/>
      <c r="O31" s="22"/>
      <c r="P31" s="43"/>
      <c r="Q31" s="22"/>
      <c r="R31" s="22"/>
      <c r="S31" s="22"/>
      <c r="T31" s="24"/>
      <c r="U31" s="22"/>
    </row>
    <row r="32" spans="1:21" s="26" customFormat="1" ht="15" customHeight="1">
      <c r="A32" s="22"/>
      <c r="B32" s="25"/>
      <c r="C32" s="25"/>
      <c r="D32" s="25"/>
      <c r="E32" s="25"/>
      <c r="F32" s="25"/>
      <c r="G32" s="112"/>
      <c r="H32" s="112"/>
      <c r="I32" s="108"/>
      <c r="J32" s="112"/>
      <c r="K32" s="25"/>
      <c r="M32" s="43"/>
      <c r="N32" s="27"/>
      <c r="O32" s="22"/>
      <c r="P32" s="43"/>
      <c r="Q32" s="22"/>
      <c r="R32" s="22"/>
      <c r="S32" s="22"/>
      <c r="T32" s="24"/>
      <c r="U32" s="22"/>
    </row>
    <row r="33" spans="1:21" s="26" customFormat="1" ht="15" customHeight="1">
      <c r="A33" s="27" t="s">
        <v>59</v>
      </c>
      <c r="B33" s="27" t="e">
        <f>#REF!-B30</f>
        <v>#REF!</v>
      </c>
      <c r="C33" s="27" t="e">
        <f>#REF!-C30</f>
        <v>#REF!</v>
      </c>
      <c r="D33" s="27" t="e">
        <f>#REF!-D30</f>
        <v>#REF!</v>
      </c>
      <c r="E33" s="27" t="e">
        <f>#REF!-E30</f>
        <v>#REF!</v>
      </c>
      <c r="F33" s="27"/>
      <c r="G33" s="107">
        <f>G30+G31</f>
        <v>74</v>
      </c>
      <c r="H33" s="107">
        <f>H30+H31</f>
        <v>39</v>
      </c>
      <c r="I33" s="107"/>
      <c r="J33" s="107">
        <f>J30+J31</f>
        <v>1713</v>
      </c>
      <c r="K33" s="27">
        <f>K30+K31</f>
        <v>687</v>
      </c>
      <c r="M33" s="27"/>
      <c r="N33" s="27"/>
      <c r="O33" s="27"/>
      <c r="P33" s="27"/>
      <c r="Q33" s="27"/>
      <c r="R33" s="27"/>
      <c r="S33" s="27"/>
      <c r="T33" s="39"/>
      <c r="U33" s="27"/>
    </row>
    <row r="34" spans="1:21" s="26" customFormat="1" ht="15" customHeight="1">
      <c r="A34" s="22" t="s">
        <v>41</v>
      </c>
      <c r="B34" s="25">
        <v>175</v>
      </c>
      <c r="C34" s="25" t="e">
        <f>#REF!/1000</f>
        <v>#REF!</v>
      </c>
      <c r="D34" s="25">
        <v>259</v>
      </c>
      <c r="E34" s="25">
        <v>1722</v>
      </c>
      <c r="F34" s="25"/>
      <c r="G34" s="111">
        <v>0</v>
      </c>
      <c r="H34" s="111">
        <v>0</v>
      </c>
      <c r="I34" s="108"/>
      <c r="J34" s="111">
        <v>0</v>
      </c>
      <c r="K34" s="48">
        <v>0</v>
      </c>
      <c r="M34" s="43"/>
      <c r="N34" s="27"/>
      <c r="O34" s="22"/>
      <c r="P34" s="43"/>
      <c r="Q34" s="22"/>
      <c r="R34" s="22"/>
      <c r="S34" s="22"/>
      <c r="T34" s="24"/>
      <c r="U34" s="22"/>
    </row>
    <row r="35" spans="1:21" s="26" customFormat="1" ht="15" customHeight="1">
      <c r="A35" s="22"/>
      <c r="B35" s="25"/>
      <c r="C35" s="25"/>
      <c r="D35" s="25"/>
      <c r="E35" s="25"/>
      <c r="F35" s="25"/>
      <c r="G35" s="112"/>
      <c r="H35" s="112"/>
      <c r="I35" s="108"/>
      <c r="J35" s="112"/>
      <c r="K35" s="25"/>
      <c r="M35" s="43"/>
      <c r="N35" s="27"/>
      <c r="O35" s="22"/>
      <c r="P35" s="43"/>
      <c r="Q35" s="22"/>
      <c r="R35" s="22"/>
      <c r="S35" s="22"/>
      <c r="T35" s="24"/>
      <c r="U35" s="22"/>
    </row>
    <row r="36" spans="1:21" s="26" customFormat="1" ht="15" customHeight="1" thickBot="1">
      <c r="A36" s="27" t="s">
        <v>60</v>
      </c>
      <c r="B36" s="27" t="e">
        <f>+B30-B31</f>
        <v>#REF!</v>
      </c>
      <c r="C36" s="27" t="e">
        <f>C30-C31</f>
        <v>#REF!</v>
      </c>
      <c r="D36" s="27" t="e">
        <f>+D30-D31</f>
        <v>#REF!</v>
      </c>
      <c r="E36" s="27" t="e">
        <f>+E30-E31</f>
        <v>#REF!</v>
      </c>
      <c r="F36" s="27"/>
      <c r="G36" s="113">
        <f>+G33+G34</f>
        <v>74</v>
      </c>
      <c r="H36" s="113">
        <f>+H33+H34</f>
        <v>39</v>
      </c>
      <c r="I36" s="107"/>
      <c r="J36" s="113">
        <f>+J33+J34</f>
        <v>1713</v>
      </c>
      <c r="K36" s="49">
        <f>+K33+K34</f>
        <v>687</v>
      </c>
      <c r="M36" s="27"/>
      <c r="N36" s="27"/>
      <c r="O36" s="27"/>
      <c r="P36" s="27"/>
      <c r="Q36" s="27"/>
      <c r="R36" s="27"/>
      <c r="S36" s="27"/>
      <c r="T36" s="39"/>
      <c r="U36" s="27"/>
    </row>
    <row r="37" spans="1:21" s="23" customFormat="1" ht="15" customHeight="1" thickTop="1">
      <c r="A37" s="21"/>
      <c r="B37" s="22"/>
      <c r="C37" s="22"/>
      <c r="D37" s="22"/>
      <c r="E37" s="22"/>
      <c r="F37" s="22"/>
      <c r="G37" s="109"/>
      <c r="H37" s="109"/>
      <c r="I37" s="109"/>
      <c r="J37" s="109"/>
      <c r="K37" s="22"/>
      <c r="M37" s="22"/>
      <c r="N37" s="27"/>
      <c r="O37" s="22"/>
      <c r="P37" s="22"/>
      <c r="Q37" s="22"/>
      <c r="R37" s="22"/>
      <c r="S37" s="22"/>
      <c r="T37" s="24"/>
      <c r="U37" s="22"/>
    </row>
    <row r="38" spans="1:21" s="23" customFormat="1" ht="15" customHeight="1">
      <c r="A38" s="21"/>
      <c r="B38" s="22"/>
      <c r="C38" s="22"/>
      <c r="D38" s="22"/>
      <c r="E38" s="22"/>
      <c r="F38" s="22"/>
      <c r="G38" s="109"/>
      <c r="H38" s="109"/>
      <c r="I38" s="109"/>
      <c r="J38" s="109"/>
      <c r="K38" s="22"/>
      <c r="M38" s="22"/>
      <c r="N38" s="27"/>
      <c r="O38" s="22"/>
      <c r="P38" s="22"/>
      <c r="Q38" s="22"/>
      <c r="R38" s="22"/>
      <c r="S38" s="22"/>
      <c r="T38" s="24"/>
      <c r="U38" s="22"/>
    </row>
    <row r="39" spans="1:21" s="26" customFormat="1" ht="15" customHeight="1">
      <c r="A39" s="22" t="s">
        <v>42</v>
      </c>
      <c r="B39" s="22"/>
      <c r="C39" s="22"/>
      <c r="D39" s="22"/>
      <c r="E39" s="22"/>
      <c r="F39" s="22"/>
      <c r="G39" s="114">
        <f>G36/74000*100</f>
        <v>0.1</v>
      </c>
      <c r="H39" s="114">
        <f>H36/74000*100</f>
        <v>0.0527027027027027</v>
      </c>
      <c r="I39" s="114"/>
      <c r="J39" s="114">
        <f>J36/74000*100</f>
        <v>2.314864864864865</v>
      </c>
      <c r="K39" s="50">
        <f>K36/74000*100</f>
        <v>0.9283783783783783</v>
      </c>
      <c r="M39" s="50"/>
      <c r="N39" s="27"/>
      <c r="O39" s="22"/>
      <c r="P39" s="22"/>
      <c r="Q39" s="22"/>
      <c r="R39" s="22"/>
      <c r="S39" s="22"/>
      <c r="T39" s="24"/>
      <c r="U39" s="22"/>
    </row>
    <row r="40" spans="1:21" s="26" customFormat="1" ht="15" customHeight="1">
      <c r="A40" s="22"/>
      <c r="B40" s="22"/>
      <c r="C40" s="22"/>
      <c r="D40" s="22"/>
      <c r="E40" s="22"/>
      <c r="F40" s="22"/>
      <c r="G40" s="114"/>
      <c r="H40" s="114"/>
      <c r="I40" s="114"/>
      <c r="J40" s="114"/>
      <c r="K40" s="50"/>
      <c r="M40" s="50"/>
      <c r="N40" s="27"/>
      <c r="O40" s="22"/>
      <c r="P40" s="22"/>
      <c r="Q40" s="22"/>
      <c r="R40" s="22"/>
      <c r="S40" s="22"/>
      <c r="T40" s="24"/>
      <c r="U40" s="22"/>
    </row>
    <row r="41" spans="1:21" s="23" customFormat="1" ht="15" customHeight="1">
      <c r="A41" s="22" t="s">
        <v>43</v>
      </c>
      <c r="B41" s="21"/>
      <c r="C41" s="22"/>
      <c r="D41" s="22"/>
      <c r="E41" s="22"/>
      <c r="F41" s="22"/>
      <c r="G41" s="108" t="s">
        <v>31</v>
      </c>
      <c r="H41" s="108" t="s">
        <v>31</v>
      </c>
      <c r="I41" s="108"/>
      <c r="J41" s="108" t="s">
        <v>31</v>
      </c>
      <c r="K41" s="43" t="s">
        <v>31</v>
      </c>
      <c r="M41" s="22"/>
      <c r="N41" s="27"/>
      <c r="O41" s="21"/>
      <c r="P41" s="21"/>
      <c r="Q41" s="21"/>
      <c r="R41" s="21"/>
      <c r="S41" s="22"/>
      <c r="T41" s="24"/>
      <c r="U41" s="22"/>
    </row>
    <row r="42" spans="1:20" s="23" customFormat="1" ht="15" customHeight="1">
      <c r="A42" s="21"/>
      <c r="B42" s="21"/>
      <c r="C42" s="22"/>
      <c r="D42" s="22"/>
      <c r="E42" s="22"/>
      <c r="F42" s="22"/>
      <c r="G42" s="109"/>
      <c r="H42" s="109"/>
      <c r="I42" s="99"/>
      <c r="J42" s="109"/>
      <c r="L42" s="22"/>
      <c r="M42" s="22"/>
      <c r="N42" s="27"/>
      <c r="O42" s="21"/>
      <c r="P42" s="21"/>
      <c r="Q42" s="21"/>
      <c r="R42" s="21"/>
      <c r="S42" s="26"/>
      <c r="T42" s="51"/>
    </row>
    <row r="43" spans="1:20" s="23" customFormat="1" ht="15" customHeight="1">
      <c r="A43" s="13" t="s">
        <v>56</v>
      </c>
      <c r="B43" s="21"/>
      <c r="C43" s="22"/>
      <c r="D43" s="22"/>
      <c r="E43" s="22"/>
      <c r="F43" s="22"/>
      <c r="G43" s="115"/>
      <c r="H43" s="116"/>
      <c r="I43" s="116"/>
      <c r="J43" s="99"/>
      <c r="N43" s="27"/>
      <c r="S43" s="26"/>
      <c r="T43" s="51"/>
    </row>
    <row r="44" spans="1:20" s="23" customFormat="1" ht="15" customHeight="1">
      <c r="A44" s="21"/>
      <c r="B44" s="21"/>
      <c r="C44" s="21"/>
      <c r="D44" s="21"/>
      <c r="E44" s="21"/>
      <c r="F44" s="21"/>
      <c r="G44" s="117"/>
      <c r="H44" s="99"/>
      <c r="I44" s="116"/>
      <c r="J44" s="116"/>
      <c r="K44" s="21"/>
      <c r="L44" s="53"/>
      <c r="M44" s="22"/>
      <c r="N44" s="27"/>
      <c r="O44" s="21"/>
      <c r="P44" s="21"/>
      <c r="Q44" s="21"/>
      <c r="R44" s="21"/>
      <c r="S44" s="26"/>
      <c r="T44" s="51"/>
    </row>
    <row r="45" spans="1:20" s="23" customFormat="1" ht="15" customHeight="1">
      <c r="A45" s="21"/>
      <c r="B45" s="22"/>
      <c r="C45" s="22"/>
      <c r="D45" s="22"/>
      <c r="E45" s="22"/>
      <c r="F45" s="21"/>
      <c r="G45" s="99"/>
      <c r="H45" s="99"/>
      <c r="I45" s="116"/>
      <c r="J45" s="116"/>
      <c r="K45" s="21"/>
      <c r="L45" s="21"/>
      <c r="M45" s="22"/>
      <c r="O45" s="21"/>
      <c r="P45" s="21"/>
      <c r="Q45" s="21"/>
      <c r="R45" s="21"/>
      <c r="S45" s="21"/>
      <c r="T45" s="51"/>
    </row>
    <row r="46" spans="1:20" s="23" customFormat="1" ht="15" customHeight="1">
      <c r="A46" s="21"/>
      <c r="B46" s="22"/>
      <c r="C46" s="22"/>
      <c r="D46" s="22"/>
      <c r="E46" s="22"/>
      <c r="F46" s="21"/>
      <c r="G46" s="99"/>
      <c r="H46" s="99"/>
      <c r="I46" s="116"/>
      <c r="J46" s="116"/>
      <c r="K46" s="21"/>
      <c r="L46" s="21"/>
      <c r="M46" s="22"/>
      <c r="O46" s="21"/>
      <c r="P46" s="21"/>
      <c r="Q46" s="21"/>
      <c r="R46" s="21"/>
      <c r="S46" s="21"/>
      <c r="T46" s="51"/>
    </row>
    <row r="47" spans="1:20" s="23" customFormat="1" ht="15" customHeight="1">
      <c r="A47" s="21"/>
      <c r="B47" s="22"/>
      <c r="C47" s="22"/>
      <c r="D47" s="22"/>
      <c r="E47" s="22"/>
      <c r="F47" s="21"/>
      <c r="G47" s="99"/>
      <c r="H47" s="99"/>
      <c r="I47" s="116"/>
      <c r="J47" s="116"/>
      <c r="K47" s="21"/>
      <c r="M47" s="22"/>
      <c r="O47" s="21"/>
      <c r="P47" s="21"/>
      <c r="Q47" s="21"/>
      <c r="R47" s="21"/>
      <c r="S47" s="21"/>
      <c r="T47" s="51"/>
    </row>
    <row r="48" spans="1:20" s="23" customFormat="1" ht="15" customHeight="1">
      <c r="A48" s="21"/>
      <c r="B48" s="22"/>
      <c r="C48" s="22"/>
      <c r="D48" s="22"/>
      <c r="E48" s="22"/>
      <c r="F48" s="21"/>
      <c r="G48" s="109"/>
      <c r="H48" s="99"/>
      <c r="I48" s="116"/>
      <c r="J48" s="116"/>
      <c r="K48" s="21"/>
      <c r="L48" s="53"/>
      <c r="M48" s="22"/>
      <c r="O48" s="21"/>
      <c r="P48" s="21"/>
      <c r="Q48" s="21"/>
      <c r="R48" s="21"/>
      <c r="S48" s="21"/>
      <c r="T48" s="51"/>
    </row>
    <row r="49" spans="1:20" s="23" customFormat="1" ht="15" customHeight="1">
      <c r="A49" s="21"/>
      <c r="B49" s="22"/>
      <c r="C49" s="22"/>
      <c r="D49" s="22"/>
      <c r="E49" s="22"/>
      <c r="F49" s="21"/>
      <c r="G49" s="116"/>
      <c r="H49" s="99"/>
      <c r="I49" s="116"/>
      <c r="J49" s="116"/>
      <c r="K49" s="21"/>
      <c r="M49" s="22"/>
      <c r="N49" s="22"/>
      <c r="O49" s="21"/>
      <c r="P49" s="21"/>
      <c r="Q49" s="21"/>
      <c r="R49" s="21"/>
      <c r="S49" s="22"/>
      <c r="T49" s="51"/>
    </row>
    <row r="50" spans="1:20" s="23" customFormat="1" ht="15" customHeight="1">
      <c r="A50" s="21"/>
      <c r="B50" s="22"/>
      <c r="C50" s="22"/>
      <c r="D50" s="22"/>
      <c r="E50" s="22"/>
      <c r="F50" s="21"/>
      <c r="G50" s="99"/>
      <c r="H50" s="99"/>
      <c r="I50" s="116"/>
      <c r="J50" s="116"/>
      <c r="P50" s="21"/>
      <c r="T50" s="51"/>
    </row>
    <row r="51" spans="1:20" s="23" customFormat="1" ht="15" customHeight="1">
      <c r="A51" s="21"/>
      <c r="B51" s="22"/>
      <c r="C51" s="22"/>
      <c r="D51" s="22"/>
      <c r="E51" s="22"/>
      <c r="F51" s="21"/>
      <c r="G51" s="109"/>
      <c r="H51" s="109"/>
      <c r="I51" s="116"/>
      <c r="J51" s="116"/>
      <c r="S51" s="26"/>
      <c r="T51" s="51"/>
    </row>
    <row r="52" spans="1:20" s="23" customFormat="1" ht="15" customHeight="1">
      <c r="A52" s="21"/>
      <c r="B52" s="22"/>
      <c r="C52" s="22"/>
      <c r="D52" s="22"/>
      <c r="E52" s="22"/>
      <c r="F52" s="21"/>
      <c r="G52" s="109"/>
      <c r="H52" s="109"/>
      <c r="I52" s="116"/>
      <c r="J52" s="116"/>
      <c r="K52" s="21"/>
      <c r="S52" s="26"/>
      <c r="T52" s="51"/>
    </row>
    <row r="53" spans="1:20" s="23" customFormat="1" ht="15" customHeight="1">
      <c r="A53" s="21"/>
      <c r="B53" s="22"/>
      <c r="C53" s="22"/>
      <c r="D53" s="22"/>
      <c r="E53" s="22"/>
      <c r="F53" s="21"/>
      <c r="G53" s="99"/>
      <c r="H53" s="99"/>
      <c r="I53" s="116"/>
      <c r="J53" s="116"/>
      <c r="S53" s="26"/>
      <c r="T53" s="51"/>
    </row>
    <row r="54" spans="1:20" s="23" customFormat="1" ht="15" customHeight="1">
      <c r="A54" s="21"/>
      <c r="B54" s="22"/>
      <c r="C54" s="22"/>
      <c r="D54" s="22"/>
      <c r="E54" s="22"/>
      <c r="F54" s="21"/>
      <c r="G54" s="109"/>
      <c r="H54" s="99"/>
      <c r="I54" s="116"/>
      <c r="J54" s="116"/>
      <c r="S54" s="26"/>
      <c r="T54" s="51"/>
    </row>
    <row r="55" spans="1:20" s="23" customFormat="1" ht="15" customHeight="1">
      <c r="A55" s="21"/>
      <c r="B55" s="22"/>
      <c r="C55" s="22"/>
      <c r="D55" s="22"/>
      <c r="E55" s="22"/>
      <c r="F55" s="21"/>
      <c r="G55" s="109"/>
      <c r="H55" s="99"/>
      <c r="I55" s="116"/>
      <c r="J55" s="116"/>
      <c r="S55" s="26"/>
      <c r="T55" s="51"/>
    </row>
    <row r="56" spans="1:20" s="23" customFormat="1" ht="15" customHeight="1">
      <c r="A56" s="21"/>
      <c r="B56" s="22"/>
      <c r="C56" s="22"/>
      <c r="D56" s="22"/>
      <c r="E56" s="22"/>
      <c r="F56" s="21"/>
      <c r="G56" s="109"/>
      <c r="H56" s="99"/>
      <c r="I56" s="116"/>
      <c r="J56" s="116"/>
      <c r="S56" s="26"/>
      <c r="T56" s="51"/>
    </row>
    <row r="57" spans="1:20" s="23" customFormat="1" ht="15" customHeight="1">
      <c r="A57" s="21"/>
      <c r="B57" s="22"/>
      <c r="C57" s="22"/>
      <c r="D57" s="22"/>
      <c r="E57" s="22"/>
      <c r="F57" s="21"/>
      <c r="G57" s="99"/>
      <c r="H57" s="99"/>
      <c r="I57" s="109"/>
      <c r="J57" s="109"/>
      <c r="S57" s="26"/>
      <c r="T57" s="51"/>
    </row>
    <row r="58" spans="1:21" s="23" customFormat="1" ht="15" customHeight="1">
      <c r="A58" s="21"/>
      <c r="B58" s="21"/>
      <c r="C58" s="22"/>
      <c r="D58" s="22"/>
      <c r="E58" s="22"/>
      <c r="F58" s="22"/>
      <c r="G58" s="109"/>
      <c r="H58" s="109"/>
      <c r="I58" s="109"/>
      <c r="J58" s="109"/>
      <c r="K58" s="21"/>
      <c r="M58" s="22"/>
      <c r="N58" s="22"/>
      <c r="O58" s="21"/>
      <c r="P58" s="21"/>
      <c r="Q58" s="21"/>
      <c r="R58" s="21"/>
      <c r="S58" s="22"/>
      <c r="T58" s="24"/>
      <c r="U58" s="22"/>
    </row>
    <row r="59" spans="1:21" s="23" customFormat="1" ht="15" customHeight="1">
      <c r="A59" s="21"/>
      <c r="B59" s="21"/>
      <c r="C59" s="22"/>
      <c r="D59" s="22"/>
      <c r="E59" s="22"/>
      <c r="F59" s="22"/>
      <c r="G59" s="109"/>
      <c r="H59" s="109"/>
      <c r="I59" s="109"/>
      <c r="J59" s="109"/>
      <c r="K59" s="21"/>
      <c r="M59" s="22"/>
      <c r="N59" s="22"/>
      <c r="O59" s="21"/>
      <c r="P59" s="21"/>
      <c r="Q59" s="21"/>
      <c r="R59" s="21"/>
      <c r="S59" s="22"/>
      <c r="T59" s="24"/>
      <c r="U59" s="22"/>
    </row>
    <row r="60" spans="1:21" s="23" customFormat="1" ht="15" customHeight="1">
      <c r="A60" s="21"/>
      <c r="B60" s="21"/>
      <c r="C60" s="22"/>
      <c r="D60" s="22"/>
      <c r="E60" s="22"/>
      <c r="F60" s="22"/>
      <c r="G60" s="109"/>
      <c r="H60" s="109"/>
      <c r="I60" s="109"/>
      <c r="J60" s="109"/>
      <c r="K60" s="21"/>
      <c r="M60" s="22"/>
      <c r="N60" s="22"/>
      <c r="O60" s="21"/>
      <c r="P60" s="21"/>
      <c r="Q60" s="21"/>
      <c r="R60" s="21"/>
      <c r="S60" s="22"/>
      <c r="T60" s="24"/>
      <c r="U60" s="22"/>
    </row>
    <row r="61" spans="1:21" s="23" customFormat="1" ht="15" customHeight="1">
      <c r="A61" s="21"/>
      <c r="B61" s="21"/>
      <c r="C61" s="22"/>
      <c r="D61" s="22"/>
      <c r="E61" s="22"/>
      <c r="F61" s="22"/>
      <c r="G61" s="109"/>
      <c r="H61" s="109"/>
      <c r="I61" s="109"/>
      <c r="J61" s="109"/>
      <c r="K61" s="21"/>
      <c r="M61" s="22"/>
      <c r="N61" s="22"/>
      <c r="O61" s="21"/>
      <c r="P61" s="21"/>
      <c r="Q61" s="21"/>
      <c r="R61" s="21"/>
      <c r="S61" s="22"/>
      <c r="T61" s="24"/>
      <c r="U61" s="22"/>
    </row>
    <row r="62" spans="1:21" s="23" customFormat="1" ht="15" customHeight="1">
      <c r="A62" s="21"/>
      <c r="B62" s="21"/>
      <c r="C62" s="22"/>
      <c r="D62" s="22"/>
      <c r="E62" s="22"/>
      <c r="F62" s="22"/>
      <c r="G62" s="109"/>
      <c r="H62" s="109"/>
      <c r="I62" s="109"/>
      <c r="J62" s="109"/>
      <c r="K62" s="21"/>
      <c r="M62" s="22"/>
      <c r="N62" s="22"/>
      <c r="O62" s="21"/>
      <c r="P62" s="21"/>
      <c r="Q62" s="21"/>
      <c r="R62" s="21"/>
      <c r="S62" s="22"/>
      <c r="T62" s="24"/>
      <c r="U62" s="22"/>
    </row>
    <row r="63" spans="1:21" s="23" customFormat="1" ht="15" customHeight="1">
      <c r="A63" s="21"/>
      <c r="B63" s="21"/>
      <c r="C63" s="22"/>
      <c r="D63" s="22"/>
      <c r="E63" s="22"/>
      <c r="F63" s="22"/>
      <c r="G63" s="109"/>
      <c r="H63" s="109"/>
      <c r="I63" s="109"/>
      <c r="J63" s="109"/>
      <c r="K63" s="21"/>
      <c r="M63" s="22"/>
      <c r="N63" s="22"/>
      <c r="O63" s="21"/>
      <c r="P63" s="21"/>
      <c r="Q63" s="21"/>
      <c r="R63" s="21"/>
      <c r="S63" s="22"/>
      <c r="T63" s="24"/>
      <c r="U63" s="22"/>
    </row>
    <row r="64" spans="1:21" s="23" customFormat="1" ht="15" customHeight="1">
      <c r="A64" s="21"/>
      <c r="B64" s="21"/>
      <c r="C64" s="22"/>
      <c r="D64" s="22"/>
      <c r="E64" s="22"/>
      <c r="F64" s="22"/>
      <c r="G64" s="109"/>
      <c r="H64" s="109"/>
      <c r="I64" s="109"/>
      <c r="J64" s="109"/>
      <c r="K64" s="21"/>
      <c r="M64" s="22"/>
      <c r="N64" s="22"/>
      <c r="O64" s="21"/>
      <c r="P64" s="21"/>
      <c r="Q64" s="21"/>
      <c r="R64" s="21"/>
      <c r="S64" s="22"/>
      <c r="T64" s="24"/>
      <c r="U64" s="22"/>
    </row>
    <row r="65" spans="1:21" s="23" customFormat="1" ht="15" customHeight="1">
      <c r="A65" s="21"/>
      <c r="B65" s="21"/>
      <c r="C65" s="22"/>
      <c r="D65" s="22"/>
      <c r="E65" s="22"/>
      <c r="F65" s="22"/>
      <c r="G65" s="109"/>
      <c r="H65" s="109"/>
      <c r="I65" s="109"/>
      <c r="J65" s="109"/>
      <c r="K65" s="21"/>
      <c r="M65" s="22"/>
      <c r="N65" s="22"/>
      <c r="O65" s="21"/>
      <c r="P65" s="21"/>
      <c r="Q65" s="21"/>
      <c r="R65" s="21"/>
      <c r="S65" s="22"/>
      <c r="T65" s="24"/>
      <c r="U65" s="22"/>
    </row>
    <row r="66" spans="1:21" s="23" customFormat="1" ht="15" customHeight="1">
      <c r="A66" s="21"/>
      <c r="B66" s="21"/>
      <c r="C66" s="22"/>
      <c r="D66" s="22"/>
      <c r="E66" s="22"/>
      <c r="F66" s="22"/>
      <c r="G66" s="109"/>
      <c r="H66" s="109"/>
      <c r="I66" s="109"/>
      <c r="J66" s="109"/>
      <c r="K66" s="21"/>
      <c r="M66" s="22"/>
      <c r="N66" s="22"/>
      <c r="O66" s="21"/>
      <c r="P66" s="21"/>
      <c r="Q66" s="21"/>
      <c r="R66" s="21"/>
      <c r="S66" s="22"/>
      <c r="T66" s="24"/>
      <c r="U66" s="22"/>
    </row>
    <row r="67" spans="1:21" s="23" customFormat="1" ht="15" customHeight="1">
      <c r="A67" s="21"/>
      <c r="B67" s="21"/>
      <c r="C67" s="22"/>
      <c r="D67" s="22"/>
      <c r="E67" s="22"/>
      <c r="F67" s="22"/>
      <c r="G67" s="109"/>
      <c r="H67" s="109"/>
      <c r="I67" s="109"/>
      <c r="J67" s="109"/>
      <c r="K67" s="21"/>
      <c r="M67" s="22"/>
      <c r="N67" s="22"/>
      <c r="O67" s="21"/>
      <c r="P67" s="21"/>
      <c r="Q67" s="21"/>
      <c r="R67" s="21"/>
      <c r="S67" s="22"/>
      <c r="T67" s="24"/>
      <c r="U67" s="22"/>
    </row>
    <row r="68" spans="1:21" s="23" customFormat="1" ht="15" customHeight="1">
      <c r="A68" s="21"/>
      <c r="B68" s="21"/>
      <c r="C68" s="22"/>
      <c r="D68" s="22"/>
      <c r="E68" s="22"/>
      <c r="F68" s="22"/>
      <c r="G68" s="109"/>
      <c r="H68" s="109"/>
      <c r="I68" s="109"/>
      <c r="J68" s="109"/>
      <c r="K68" s="21"/>
      <c r="M68" s="22"/>
      <c r="N68" s="22"/>
      <c r="O68" s="21"/>
      <c r="P68" s="21"/>
      <c r="Q68" s="21"/>
      <c r="R68" s="21"/>
      <c r="S68" s="22"/>
      <c r="T68" s="24"/>
      <c r="U68" s="22"/>
    </row>
    <row r="69" spans="1:21" s="23" customFormat="1" ht="15" customHeight="1">
      <c r="A69" s="21"/>
      <c r="B69" s="21"/>
      <c r="C69" s="22"/>
      <c r="D69" s="22"/>
      <c r="E69" s="22"/>
      <c r="F69" s="22"/>
      <c r="G69" s="109"/>
      <c r="H69" s="109"/>
      <c r="I69" s="109"/>
      <c r="J69" s="109"/>
      <c r="K69" s="21"/>
      <c r="M69" s="22"/>
      <c r="N69" s="22"/>
      <c r="O69" s="21"/>
      <c r="P69" s="21"/>
      <c r="Q69" s="21"/>
      <c r="R69" s="21"/>
      <c r="S69" s="22"/>
      <c r="T69" s="24"/>
      <c r="U69" s="22"/>
    </row>
    <row r="70" spans="1:21" s="23" customFormat="1" ht="15" customHeight="1">
      <c r="A70" s="21"/>
      <c r="B70" s="21"/>
      <c r="C70" s="22"/>
      <c r="D70" s="22"/>
      <c r="E70" s="22"/>
      <c r="F70" s="22"/>
      <c r="G70" s="109"/>
      <c r="H70" s="109"/>
      <c r="I70" s="109"/>
      <c r="J70" s="109"/>
      <c r="K70" s="21"/>
      <c r="M70" s="22"/>
      <c r="N70" s="22"/>
      <c r="O70" s="21"/>
      <c r="P70" s="21"/>
      <c r="Q70" s="21"/>
      <c r="R70" s="21"/>
      <c r="S70" s="22"/>
      <c r="T70" s="24"/>
      <c r="U70" s="22"/>
    </row>
    <row r="71" spans="1:21" s="23" customFormat="1" ht="15" customHeight="1">
      <c r="A71" s="21"/>
      <c r="B71" s="21"/>
      <c r="C71" s="22"/>
      <c r="D71" s="22"/>
      <c r="E71" s="22"/>
      <c r="F71" s="22"/>
      <c r="G71" s="109"/>
      <c r="H71" s="109"/>
      <c r="I71" s="109"/>
      <c r="J71" s="109"/>
      <c r="K71" s="21"/>
      <c r="M71" s="22"/>
      <c r="N71" s="22"/>
      <c r="O71" s="21"/>
      <c r="P71" s="21"/>
      <c r="Q71" s="21"/>
      <c r="R71" s="21"/>
      <c r="S71" s="22"/>
      <c r="T71" s="24"/>
      <c r="U71" s="22"/>
    </row>
    <row r="72" spans="1:21" s="23" customFormat="1" ht="15" customHeight="1">
      <c r="A72" s="21"/>
      <c r="B72" s="21"/>
      <c r="C72" s="22"/>
      <c r="D72" s="22"/>
      <c r="E72" s="22"/>
      <c r="F72" s="22"/>
      <c r="G72" s="109"/>
      <c r="H72" s="109"/>
      <c r="I72" s="109"/>
      <c r="J72" s="109"/>
      <c r="K72" s="21"/>
      <c r="M72" s="22"/>
      <c r="N72" s="22"/>
      <c r="O72" s="21"/>
      <c r="P72" s="21"/>
      <c r="Q72" s="21"/>
      <c r="R72" s="21"/>
      <c r="S72" s="22"/>
      <c r="T72" s="24"/>
      <c r="U72" s="22"/>
    </row>
    <row r="73" spans="1:21" s="23" customFormat="1" ht="15" customHeight="1">
      <c r="A73" s="21"/>
      <c r="B73" s="21"/>
      <c r="C73" s="22"/>
      <c r="D73" s="22"/>
      <c r="E73" s="22"/>
      <c r="F73" s="22"/>
      <c r="G73" s="109"/>
      <c r="H73" s="109"/>
      <c r="I73" s="109"/>
      <c r="J73" s="109"/>
      <c r="K73" s="21"/>
      <c r="M73" s="22"/>
      <c r="N73" s="22"/>
      <c r="O73" s="21"/>
      <c r="P73" s="21"/>
      <c r="Q73" s="21"/>
      <c r="R73" s="21"/>
      <c r="S73" s="22"/>
      <c r="T73" s="24"/>
      <c r="U73" s="22"/>
    </row>
    <row r="74" spans="1:21" s="23" customFormat="1" ht="15" customHeight="1">
      <c r="A74" s="21"/>
      <c r="B74" s="21"/>
      <c r="C74" s="22"/>
      <c r="D74" s="22"/>
      <c r="E74" s="22"/>
      <c r="F74" s="22"/>
      <c r="G74" s="109"/>
      <c r="H74" s="109"/>
      <c r="I74" s="109"/>
      <c r="J74" s="109"/>
      <c r="K74" s="21"/>
      <c r="M74" s="22"/>
      <c r="N74" s="22"/>
      <c r="O74" s="21"/>
      <c r="P74" s="21"/>
      <c r="Q74" s="21"/>
      <c r="R74" s="21"/>
      <c r="S74" s="22"/>
      <c r="T74" s="24"/>
      <c r="U74" s="22"/>
    </row>
    <row r="75" spans="1:21" s="23" customFormat="1" ht="15" customHeight="1">
      <c r="A75" s="21"/>
      <c r="B75" s="21"/>
      <c r="C75" s="22"/>
      <c r="D75" s="22"/>
      <c r="E75" s="22"/>
      <c r="F75" s="22"/>
      <c r="G75" s="109"/>
      <c r="H75" s="109"/>
      <c r="I75" s="109"/>
      <c r="J75" s="109"/>
      <c r="K75" s="21"/>
      <c r="M75" s="22"/>
      <c r="N75" s="22"/>
      <c r="O75" s="21"/>
      <c r="P75" s="21"/>
      <c r="Q75" s="21"/>
      <c r="R75" s="21"/>
      <c r="S75" s="22"/>
      <c r="T75" s="24"/>
      <c r="U75" s="22"/>
    </row>
    <row r="76" spans="1:21" s="23" customFormat="1" ht="15" customHeight="1">
      <c r="A76" s="21"/>
      <c r="B76" s="21"/>
      <c r="C76" s="22"/>
      <c r="D76" s="22"/>
      <c r="E76" s="22"/>
      <c r="F76" s="22"/>
      <c r="G76" s="109"/>
      <c r="H76" s="109"/>
      <c r="I76" s="109"/>
      <c r="J76" s="109"/>
      <c r="K76" s="21"/>
      <c r="M76" s="22"/>
      <c r="N76" s="22"/>
      <c r="O76" s="21"/>
      <c r="P76" s="21"/>
      <c r="Q76" s="21"/>
      <c r="R76" s="21"/>
      <c r="S76" s="22"/>
      <c r="T76" s="24"/>
      <c r="U76" s="22"/>
    </row>
    <row r="77" spans="1:21" s="23" customFormat="1" ht="15" customHeight="1">
      <c r="A77" s="21"/>
      <c r="B77" s="21"/>
      <c r="C77" s="22"/>
      <c r="D77" s="22"/>
      <c r="E77" s="22"/>
      <c r="F77" s="22"/>
      <c r="G77" s="109"/>
      <c r="H77" s="109"/>
      <c r="I77" s="109"/>
      <c r="J77" s="109"/>
      <c r="K77" s="21"/>
      <c r="M77" s="22"/>
      <c r="N77" s="22"/>
      <c r="O77" s="21"/>
      <c r="P77" s="21"/>
      <c r="Q77" s="21"/>
      <c r="R77" s="21"/>
      <c r="S77" s="22"/>
      <c r="T77" s="24"/>
      <c r="U77" s="22"/>
    </row>
    <row r="78" spans="1:21" s="23" customFormat="1" ht="15" customHeight="1">
      <c r="A78" s="21"/>
      <c r="B78" s="21"/>
      <c r="C78" s="22"/>
      <c r="D78" s="22"/>
      <c r="E78" s="22"/>
      <c r="F78" s="22"/>
      <c r="G78" s="109"/>
      <c r="H78" s="109"/>
      <c r="I78" s="109"/>
      <c r="J78" s="109"/>
      <c r="K78" s="21"/>
      <c r="M78" s="22"/>
      <c r="N78" s="22"/>
      <c r="O78" s="21"/>
      <c r="P78" s="21"/>
      <c r="Q78" s="21"/>
      <c r="R78" s="21"/>
      <c r="S78" s="22"/>
      <c r="T78" s="24"/>
      <c r="U78" s="22"/>
    </row>
    <row r="79" spans="1:21" s="23" customFormat="1" ht="15" customHeight="1">
      <c r="A79" s="21"/>
      <c r="B79" s="21"/>
      <c r="C79" s="22"/>
      <c r="D79" s="22"/>
      <c r="E79" s="22"/>
      <c r="F79" s="22"/>
      <c r="G79" s="109"/>
      <c r="H79" s="109"/>
      <c r="I79" s="109"/>
      <c r="J79" s="109"/>
      <c r="K79" s="21"/>
      <c r="M79" s="22"/>
      <c r="N79" s="22"/>
      <c r="O79" s="21"/>
      <c r="P79" s="21"/>
      <c r="Q79" s="21"/>
      <c r="R79" s="21"/>
      <c r="S79" s="22"/>
      <c r="T79" s="24"/>
      <c r="U79" s="22"/>
    </row>
    <row r="80" spans="1:21" s="23" customFormat="1" ht="15" customHeight="1">
      <c r="A80" s="21"/>
      <c r="B80" s="21"/>
      <c r="C80" s="22"/>
      <c r="D80" s="22"/>
      <c r="E80" s="22"/>
      <c r="F80" s="22"/>
      <c r="G80" s="109"/>
      <c r="H80" s="109"/>
      <c r="I80" s="109"/>
      <c r="J80" s="109"/>
      <c r="K80" s="21"/>
      <c r="M80" s="22"/>
      <c r="N80" s="22"/>
      <c r="O80" s="21"/>
      <c r="P80" s="21"/>
      <c r="Q80" s="21"/>
      <c r="R80" s="21"/>
      <c r="S80" s="22"/>
      <c r="T80" s="24"/>
      <c r="U80" s="22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9" sqref="D9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5.6640625" style="2" customWidth="1"/>
    <col min="4" max="4" width="11.88671875" style="134" customWidth="1"/>
    <col min="5" max="5" width="12.3359375" style="15" customWidth="1"/>
    <col min="6" max="16384" width="7.10546875" style="15" customWidth="1"/>
  </cols>
  <sheetData>
    <row r="1" spans="1:4" s="2" customFormat="1" ht="18.75" customHeight="1">
      <c r="A1" s="1" t="s">
        <v>2</v>
      </c>
      <c r="D1" s="121"/>
    </row>
    <row r="2" spans="1:4" s="2" customFormat="1" ht="15" customHeight="1">
      <c r="A2" s="5" t="s">
        <v>14</v>
      </c>
      <c r="D2" s="121"/>
    </row>
    <row r="3" spans="1:4" s="2" customFormat="1" ht="15" customHeight="1">
      <c r="A3" s="5"/>
      <c r="D3" s="121"/>
    </row>
    <row r="4" spans="1:4" s="2" customFormat="1" ht="15" customHeight="1">
      <c r="A4" s="5"/>
      <c r="D4" s="121"/>
    </row>
    <row r="5" spans="1:4" s="2" customFormat="1" ht="15" customHeight="1">
      <c r="A5" s="5"/>
      <c r="D5" s="121"/>
    </row>
    <row r="6" spans="1:4" s="2" customFormat="1" ht="15" customHeight="1">
      <c r="A6" s="17" t="s">
        <v>15</v>
      </c>
      <c r="D6" s="121"/>
    </row>
    <row r="7" spans="1:4" s="2" customFormat="1" ht="15" customHeight="1">
      <c r="A7" s="17" t="s">
        <v>88</v>
      </c>
      <c r="D7" s="121"/>
    </row>
    <row r="8" spans="1:4" s="2" customFormat="1" ht="15" customHeight="1">
      <c r="A8" s="5"/>
      <c r="D8" s="121"/>
    </row>
    <row r="9" spans="2:5" s="20" customFormat="1" ht="15" customHeight="1">
      <c r="B9" s="17"/>
      <c r="C9" s="17"/>
      <c r="D9" s="118" t="s">
        <v>49</v>
      </c>
      <c r="E9" s="54" t="s">
        <v>49</v>
      </c>
    </row>
    <row r="10" spans="2:5" s="20" customFormat="1" ht="15" customHeight="1">
      <c r="B10" s="52"/>
      <c r="C10" s="17"/>
      <c r="D10" s="122" t="s">
        <v>90</v>
      </c>
      <c r="E10" s="55" t="s">
        <v>52</v>
      </c>
    </row>
    <row r="11" spans="2:5" s="56" customFormat="1" ht="21" customHeight="1">
      <c r="B11" s="17"/>
      <c r="C11" s="57"/>
      <c r="D11" s="123" t="s">
        <v>1</v>
      </c>
      <c r="E11" s="58" t="s">
        <v>1</v>
      </c>
    </row>
    <row r="12" spans="1:5" s="62" customFormat="1" ht="15" customHeight="1">
      <c r="A12" s="59"/>
      <c r="B12" s="17" t="s">
        <v>16</v>
      </c>
      <c r="C12" s="60"/>
      <c r="D12" s="124">
        <v>31312</v>
      </c>
      <c r="E12" s="61">
        <v>30114</v>
      </c>
    </row>
    <row r="13" spans="1:5" s="62" customFormat="1" ht="15" customHeight="1">
      <c r="A13" s="59"/>
      <c r="B13" s="17"/>
      <c r="C13" s="60"/>
      <c r="D13" s="124"/>
      <c r="E13" s="61"/>
    </row>
    <row r="14" spans="1:5" s="62" customFormat="1" ht="15" customHeight="1">
      <c r="A14" s="59"/>
      <c r="B14" s="17" t="s">
        <v>17</v>
      </c>
      <c r="C14" s="60"/>
      <c r="D14" s="99"/>
      <c r="E14" s="21"/>
    </row>
    <row r="15" spans="1:5" s="62" customFormat="1" ht="15" customHeight="1">
      <c r="A15" s="59"/>
      <c r="B15" s="60"/>
      <c r="C15" s="60" t="s">
        <v>18</v>
      </c>
      <c r="D15" s="125">
        <v>83450</v>
      </c>
      <c r="E15" s="63">
        <v>77829</v>
      </c>
    </row>
    <row r="16" spans="1:5" s="62" customFormat="1" ht="15" customHeight="1">
      <c r="A16" s="59"/>
      <c r="B16" s="60"/>
      <c r="C16" s="60" t="s">
        <v>44</v>
      </c>
      <c r="D16" s="126">
        <v>8559</v>
      </c>
      <c r="E16" s="64">
        <v>9080</v>
      </c>
    </row>
    <row r="17" spans="1:5" s="62" customFormat="1" ht="15" customHeight="1">
      <c r="A17" s="59"/>
      <c r="B17" s="60"/>
      <c r="C17" s="60" t="s">
        <v>57</v>
      </c>
      <c r="D17" s="126">
        <v>132</v>
      </c>
      <c r="E17" s="64">
        <v>137</v>
      </c>
    </row>
    <row r="18" spans="1:5" s="62" customFormat="1" ht="15" customHeight="1">
      <c r="A18" s="59"/>
      <c r="B18" s="60"/>
      <c r="C18" s="60" t="s">
        <v>32</v>
      </c>
      <c r="D18" s="127">
        <v>1679</v>
      </c>
      <c r="E18" s="65">
        <v>1291</v>
      </c>
    </row>
    <row r="19" spans="1:5" s="62" customFormat="1" ht="15" customHeight="1">
      <c r="A19" s="59"/>
      <c r="B19" s="60"/>
      <c r="C19" s="60"/>
      <c r="D19" s="109">
        <f>SUM(D15:D18)</f>
        <v>93820</v>
      </c>
      <c r="E19" s="22">
        <f>SUM(E15:E18)</f>
        <v>88337</v>
      </c>
    </row>
    <row r="20" spans="1:5" s="62" customFormat="1" ht="15" customHeight="1">
      <c r="A20" s="59"/>
      <c r="B20" s="17" t="s">
        <v>19</v>
      </c>
      <c r="C20" s="60"/>
      <c r="D20" s="109"/>
      <c r="E20" s="22"/>
    </row>
    <row r="21" spans="1:5" s="62" customFormat="1" ht="15" customHeight="1">
      <c r="A21" s="59"/>
      <c r="B21" s="60"/>
      <c r="C21" s="60" t="s">
        <v>45</v>
      </c>
      <c r="D21" s="125">
        <v>14688</v>
      </c>
      <c r="E21" s="63">
        <v>11192</v>
      </c>
    </row>
    <row r="22" spans="1:5" s="62" customFormat="1" ht="15" customHeight="1">
      <c r="A22" s="59"/>
      <c r="B22" s="60"/>
      <c r="C22" s="60" t="s">
        <v>20</v>
      </c>
      <c r="D22" s="126">
        <v>15817</v>
      </c>
      <c r="E22" s="64">
        <v>12218</v>
      </c>
    </row>
    <row r="23" spans="1:5" s="62" customFormat="1" ht="15" customHeight="1">
      <c r="A23" s="59"/>
      <c r="B23" s="60"/>
      <c r="C23" s="60" t="s">
        <v>46</v>
      </c>
      <c r="D23" s="127">
        <v>549</v>
      </c>
      <c r="E23" s="65">
        <v>108</v>
      </c>
    </row>
    <row r="24" spans="1:5" s="62" customFormat="1" ht="15" customHeight="1">
      <c r="A24" s="59"/>
      <c r="B24" s="60"/>
      <c r="C24" s="60"/>
      <c r="D24" s="109">
        <f>SUM(D21:D23)</f>
        <v>31054</v>
      </c>
      <c r="E24" s="22">
        <f>SUM(E21:E23)</f>
        <v>23518</v>
      </c>
    </row>
    <row r="25" spans="1:5" s="62" customFormat="1" ht="15" customHeight="1">
      <c r="A25" s="59"/>
      <c r="B25" s="60"/>
      <c r="C25" s="60"/>
      <c r="D25" s="109"/>
      <c r="E25" s="22"/>
    </row>
    <row r="26" spans="1:5" s="62" customFormat="1" ht="15" customHeight="1">
      <c r="A26" s="59"/>
      <c r="B26" s="17" t="s">
        <v>47</v>
      </c>
      <c r="D26" s="99">
        <f>+D19-D24</f>
        <v>62766</v>
      </c>
      <c r="E26" s="21">
        <f>+E19-E24</f>
        <v>64819</v>
      </c>
    </row>
    <row r="27" spans="1:5" s="62" customFormat="1" ht="15" customHeight="1">
      <c r="A27" s="59"/>
      <c r="B27" s="60"/>
      <c r="C27" s="60"/>
      <c r="D27" s="99"/>
      <c r="E27" s="21"/>
    </row>
    <row r="28" spans="1:5" s="62" customFormat="1" ht="15" customHeight="1" thickBot="1">
      <c r="A28" s="59"/>
      <c r="B28" s="60"/>
      <c r="C28" s="60"/>
      <c r="D28" s="128">
        <f>+D26+D12</f>
        <v>94078</v>
      </c>
      <c r="E28" s="66">
        <f>+E26+E12</f>
        <v>94933</v>
      </c>
    </row>
    <row r="29" spans="1:5" s="62" customFormat="1" ht="15" customHeight="1" thickTop="1">
      <c r="A29" s="59"/>
      <c r="B29" s="60"/>
      <c r="C29" s="60"/>
      <c r="D29" s="107"/>
      <c r="E29" s="27"/>
    </row>
    <row r="30" spans="1:5" s="62" customFormat="1" ht="15" customHeight="1">
      <c r="A30" s="59"/>
      <c r="B30" s="17" t="s">
        <v>38</v>
      </c>
      <c r="C30" s="60"/>
      <c r="D30" s="99"/>
      <c r="E30" s="21"/>
    </row>
    <row r="31" spans="1:5" s="62" customFormat="1" ht="15" customHeight="1">
      <c r="A31" s="59"/>
      <c r="B31" s="17" t="s">
        <v>39</v>
      </c>
      <c r="C31" s="60"/>
      <c r="D31" s="99"/>
      <c r="E31" s="21"/>
    </row>
    <row r="32" spans="1:5" s="62" customFormat="1" ht="15" customHeight="1">
      <c r="A32" s="59"/>
      <c r="B32" s="60"/>
      <c r="C32" s="60" t="s">
        <v>28</v>
      </c>
      <c r="D32" s="99">
        <v>74000</v>
      </c>
      <c r="E32" s="21">
        <v>74000</v>
      </c>
    </row>
    <row r="33" spans="1:5" s="62" customFormat="1" ht="15" customHeight="1">
      <c r="A33" s="59"/>
      <c r="B33" s="60"/>
      <c r="C33" s="60" t="s">
        <v>21</v>
      </c>
      <c r="D33" s="119">
        <v>14734</v>
      </c>
      <c r="E33" s="67">
        <v>14871</v>
      </c>
    </row>
    <row r="34" spans="1:5" s="62" customFormat="1" ht="15" customHeight="1">
      <c r="A34" s="59"/>
      <c r="B34" s="60"/>
      <c r="C34" s="60"/>
      <c r="D34" s="99">
        <f>D32+D33</f>
        <v>88734</v>
      </c>
      <c r="E34" s="21">
        <f>E32+E33</f>
        <v>88871</v>
      </c>
    </row>
    <row r="35" spans="1:5" s="62" customFormat="1" ht="15" customHeight="1">
      <c r="A35" s="59"/>
      <c r="B35" s="60"/>
      <c r="C35" s="60"/>
      <c r="D35" s="99"/>
      <c r="E35" s="21"/>
    </row>
    <row r="36" spans="1:5" s="62" customFormat="1" ht="15" customHeight="1">
      <c r="A36" s="59"/>
      <c r="B36" s="17" t="s">
        <v>48</v>
      </c>
      <c r="C36" s="60"/>
      <c r="D36" s="109"/>
      <c r="E36" s="22"/>
    </row>
    <row r="37" spans="1:5" s="62" customFormat="1" ht="15" customHeight="1">
      <c r="A37" s="59"/>
      <c r="C37" s="60" t="s">
        <v>22</v>
      </c>
      <c r="D37" s="129">
        <v>4159</v>
      </c>
      <c r="E37" s="63">
        <v>4575</v>
      </c>
    </row>
    <row r="38" spans="1:5" s="62" customFormat="1" ht="15" customHeight="1">
      <c r="A38" s="59"/>
      <c r="C38" s="60" t="s">
        <v>23</v>
      </c>
      <c r="D38" s="130">
        <v>1185</v>
      </c>
      <c r="E38" s="65">
        <v>1487</v>
      </c>
    </row>
    <row r="39" spans="1:5" s="62" customFormat="1" ht="15" customHeight="1">
      <c r="A39" s="59"/>
      <c r="C39" s="60"/>
      <c r="D39" s="99">
        <f>D37+D38</f>
        <v>5344</v>
      </c>
      <c r="E39" s="21">
        <f>E37+E38</f>
        <v>6062</v>
      </c>
    </row>
    <row r="40" spans="1:5" s="62" customFormat="1" ht="15" customHeight="1">
      <c r="A40" s="59"/>
      <c r="B40" s="60"/>
      <c r="C40" s="60"/>
      <c r="D40" s="99"/>
      <c r="E40" s="21"/>
    </row>
    <row r="41" spans="1:5" s="62" customFormat="1" ht="15" customHeight="1" thickBot="1">
      <c r="A41" s="59"/>
      <c r="B41" s="60"/>
      <c r="C41" s="60"/>
      <c r="D41" s="128">
        <f>D34+D39</f>
        <v>94078</v>
      </c>
      <c r="E41" s="66">
        <f>E34+E39</f>
        <v>94933</v>
      </c>
    </row>
    <row r="42" spans="1:5" s="62" customFormat="1" ht="15" customHeight="1" thickTop="1">
      <c r="A42" s="59"/>
      <c r="B42" s="60"/>
      <c r="C42" s="60"/>
      <c r="D42" s="99"/>
      <c r="E42" s="21"/>
    </row>
    <row r="43" spans="1:5" s="72" customFormat="1" ht="15" customHeight="1" thickBot="1">
      <c r="A43" s="68"/>
      <c r="B43" s="69" t="s">
        <v>24</v>
      </c>
      <c r="C43" s="70"/>
      <c r="D43" s="131">
        <f>(D28-D39)/D32</f>
        <v>1.199108108108108</v>
      </c>
      <c r="E43" s="71">
        <f>(E28-E39)/E32</f>
        <v>1.2009594594594595</v>
      </c>
    </row>
    <row r="44" spans="2:4" s="62" customFormat="1" ht="15" customHeight="1" thickTop="1">
      <c r="B44" s="21"/>
      <c r="C44" s="21"/>
      <c r="D44" s="132"/>
    </row>
    <row r="46" spans="1:5" s="2" customFormat="1" ht="15" customHeight="1">
      <c r="A46" s="141" t="s">
        <v>56</v>
      </c>
      <c r="B46" s="142"/>
      <c r="C46" s="142"/>
      <c r="D46" s="142"/>
      <c r="E46" s="142"/>
    </row>
    <row r="47" spans="1:5" s="2" customFormat="1" ht="15" customHeight="1">
      <c r="A47" s="142"/>
      <c r="B47" s="142"/>
      <c r="C47" s="142"/>
      <c r="D47" s="142"/>
      <c r="E47" s="142"/>
    </row>
    <row r="48" spans="1:4" s="2" customFormat="1" ht="15" customHeight="1">
      <c r="A48" s="16"/>
      <c r="D48" s="121"/>
    </row>
    <row r="49" spans="3:5" ht="15" customHeight="1">
      <c r="C49" s="2" t="s">
        <v>53</v>
      </c>
      <c r="D49" s="133">
        <f>+D28-D41</f>
        <v>0</v>
      </c>
      <c r="E49" s="18">
        <f>+E28-E41</f>
        <v>0</v>
      </c>
    </row>
  </sheetData>
  <mergeCells count="1">
    <mergeCell ref="A46:E47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6" sqref="A6"/>
    </sheetView>
  </sheetViews>
  <sheetFormatPr defaultColWidth="8.88671875" defaultRowHeight="15"/>
  <cols>
    <col min="1" max="1" width="21.88671875" style="15" customWidth="1"/>
    <col min="2" max="2" width="11.886718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9" t="s">
        <v>2</v>
      </c>
      <c r="B1" s="19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20" t="s">
        <v>51</v>
      </c>
      <c r="B6" s="20"/>
      <c r="C6" s="14"/>
      <c r="D6" s="14"/>
    </row>
    <row r="7" spans="1:4" ht="15.75">
      <c r="A7" s="20" t="s">
        <v>91</v>
      </c>
      <c r="B7" s="20"/>
      <c r="C7" s="14"/>
      <c r="D7" s="14"/>
    </row>
    <row r="10" spans="3:7" s="62" customFormat="1" ht="15.75">
      <c r="C10" s="73"/>
      <c r="D10" s="73"/>
      <c r="E10" s="73"/>
      <c r="F10" s="73"/>
      <c r="G10" s="73"/>
    </row>
    <row r="11" spans="3:7" s="62" customFormat="1" ht="15.75">
      <c r="C11" s="73"/>
      <c r="D11" s="73"/>
      <c r="E11" s="74" t="s">
        <v>27</v>
      </c>
      <c r="F11" s="59"/>
      <c r="G11" s="73"/>
    </row>
    <row r="12" spans="3:7" s="62" customFormat="1" ht="15.75">
      <c r="C12" s="75" t="s">
        <v>28</v>
      </c>
      <c r="D12" s="76"/>
      <c r="E12" s="75" t="s">
        <v>29</v>
      </c>
      <c r="F12" s="76"/>
      <c r="G12" s="75" t="s">
        <v>0</v>
      </c>
    </row>
    <row r="13" spans="3:7" s="62" customFormat="1" ht="15.75">
      <c r="C13" s="74" t="s">
        <v>25</v>
      </c>
      <c r="D13" s="59"/>
      <c r="E13" s="74" t="s">
        <v>25</v>
      </c>
      <c r="F13" s="59"/>
      <c r="G13" s="74" t="s">
        <v>25</v>
      </c>
    </row>
    <row r="14" s="62" customFormat="1" ht="15.75"/>
    <row r="15" spans="1:7" s="62" customFormat="1" ht="15.75">
      <c r="A15" s="20" t="s">
        <v>82</v>
      </c>
      <c r="C15" s="21">
        <v>74000</v>
      </c>
      <c r="D15" s="21"/>
      <c r="E15" s="21">
        <v>15886</v>
      </c>
      <c r="F15" s="21"/>
      <c r="G15" s="21">
        <f>SUM(C15:E15)</f>
        <v>89886</v>
      </c>
    </row>
    <row r="16" spans="3:7" s="62" customFormat="1" ht="15.75">
      <c r="C16" s="21"/>
      <c r="D16" s="21"/>
      <c r="E16" s="21"/>
      <c r="F16" s="21"/>
      <c r="G16" s="21"/>
    </row>
    <row r="17" spans="1:7" s="62" customFormat="1" ht="15.75">
      <c r="A17" s="62" t="s">
        <v>83</v>
      </c>
      <c r="C17" s="67">
        <v>0</v>
      </c>
      <c r="D17" s="21"/>
      <c r="E17" s="67">
        <v>-1015</v>
      </c>
      <c r="F17" s="21"/>
      <c r="G17" s="67">
        <f>SUM(C17:E17)</f>
        <v>-1015</v>
      </c>
    </row>
    <row r="18" s="62" customFormat="1" ht="15.75"/>
    <row r="19" spans="1:7" s="62" customFormat="1" ht="15.75">
      <c r="A19" s="20" t="s">
        <v>84</v>
      </c>
      <c r="B19" s="59"/>
      <c r="C19" s="77">
        <f>SUM(C15:C17)</f>
        <v>74000</v>
      </c>
      <c r="D19" s="77"/>
      <c r="E19" s="77">
        <f>SUM(E15:E17)</f>
        <v>14871</v>
      </c>
      <c r="F19" s="77"/>
      <c r="G19" s="77">
        <f>SUM(G15:G17)</f>
        <v>88871</v>
      </c>
    </row>
    <row r="20" spans="3:7" s="62" customFormat="1" ht="15.75">
      <c r="C20" s="77"/>
      <c r="D20" s="77"/>
      <c r="E20" s="77"/>
      <c r="F20" s="77"/>
      <c r="G20" s="77"/>
    </row>
    <row r="21" spans="1:7" s="62" customFormat="1" ht="15.75">
      <c r="A21" s="62" t="s">
        <v>74</v>
      </c>
      <c r="C21" s="78">
        <v>0</v>
      </c>
      <c r="D21" s="78"/>
      <c r="E21" s="77">
        <f>pl!J36</f>
        <v>1713</v>
      </c>
      <c r="F21" s="79"/>
      <c r="G21" s="21">
        <f>SUM(C21:E21)</f>
        <v>1713</v>
      </c>
    </row>
    <row r="22" spans="3:7" s="62" customFormat="1" ht="15.75">
      <c r="C22" s="78"/>
      <c r="D22" s="78"/>
      <c r="E22" s="77"/>
      <c r="F22" s="79"/>
      <c r="G22" s="21">
        <f>SUM(C22:E22)</f>
        <v>0</v>
      </c>
    </row>
    <row r="23" spans="1:7" s="62" customFormat="1" ht="15.75">
      <c r="A23" s="62" t="s">
        <v>93</v>
      </c>
      <c r="C23" s="78">
        <v>0</v>
      </c>
      <c r="D23" s="78"/>
      <c r="E23" s="21">
        <v>-1850</v>
      </c>
      <c r="F23" s="79"/>
      <c r="G23" s="21">
        <f>SUM(C23:E23)</f>
        <v>-1850</v>
      </c>
    </row>
    <row r="24" spans="3:7" s="62" customFormat="1" ht="15.75">
      <c r="C24" s="77"/>
      <c r="D24" s="77"/>
      <c r="E24" s="77"/>
      <c r="F24" s="77"/>
      <c r="G24" s="77"/>
    </row>
    <row r="25" spans="1:7" s="62" customFormat="1" ht="16.5" thickBot="1">
      <c r="A25" s="20" t="s">
        <v>88</v>
      </c>
      <c r="B25" s="20"/>
      <c r="C25" s="80">
        <f>SUM(C19:C23)</f>
        <v>74000</v>
      </c>
      <c r="D25" s="81"/>
      <c r="E25" s="80">
        <f>SUM(E19:E23)</f>
        <v>14734</v>
      </c>
      <c r="F25" s="81"/>
      <c r="G25" s="80">
        <f>SUM(G19:G23)</f>
        <v>88734</v>
      </c>
    </row>
    <row r="26" s="62" customFormat="1" ht="16.5" thickTop="1"/>
    <row r="27" s="62" customFormat="1" ht="15.75"/>
    <row r="28" spans="3:7" s="62" customFormat="1" ht="15.75">
      <c r="C28" s="73"/>
      <c r="D28" s="73"/>
      <c r="E28" s="74" t="s">
        <v>27</v>
      </c>
      <c r="F28" s="59"/>
      <c r="G28" s="73"/>
    </row>
    <row r="29" spans="3:7" s="62" customFormat="1" ht="15.75">
      <c r="C29" s="75" t="s">
        <v>28</v>
      </c>
      <c r="D29" s="76"/>
      <c r="E29" s="75" t="s">
        <v>29</v>
      </c>
      <c r="F29" s="76"/>
      <c r="G29" s="75" t="s">
        <v>0</v>
      </c>
    </row>
    <row r="30" spans="3:7" s="62" customFormat="1" ht="15.75">
      <c r="C30" s="74" t="s">
        <v>25</v>
      </c>
      <c r="D30" s="59"/>
      <c r="E30" s="74" t="s">
        <v>25</v>
      </c>
      <c r="F30" s="59"/>
      <c r="G30" s="74" t="s">
        <v>25</v>
      </c>
    </row>
    <row r="31" s="62" customFormat="1" ht="15.75"/>
    <row r="32" spans="1:7" s="62" customFormat="1" ht="15.75">
      <c r="A32" s="20" t="s">
        <v>92</v>
      </c>
      <c r="C32" s="21">
        <v>74000</v>
      </c>
      <c r="D32" s="21"/>
      <c r="E32" s="21">
        <v>17147</v>
      </c>
      <c r="F32" s="21"/>
      <c r="G32" s="21">
        <f>SUM(C32:E32)</f>
        <v>91147</v>
      </c>
    </row>
    <row r="33" spans="3:7" s="62" customFormat="1" ht="15.75">
      <c r="C33" s="21"/>
      <c r="D33" s="21"/>
      <c r="E33" s="21"/>
      <c r="F33" s="21"/>
      <c r="G33" s="21"/>
    </row>
    <row r="34" spans="1:7" s="62" customFormat="1" ht="15.75">
      <c r="A34" s="62" t="s">
        <v>101</v>
      </c>
      <c r="C34" s="67">
        <v>0</v>
      </c>
      <c r="D34" s="21"/>
      <c r="E34" s="67">
        <v>1850</v>
      </c>
      <c r="F34" s="21"/>
      <c r="G34" s="67">
        <f>SUM(C34:E34)</f>
        <v>1850</v>
      </c>
    </row>
    <row r="35" s="62" customFormat="1" ht="15.75"/>
    <row r="36" spans="1:7" s="62" customFormat="1" ht="15.75">
      <c r="A36" s="20" t="s">
        <v>84</v>
      </c>
      <c r="B36" s="59"/>
      <c r="C36" s="77">
        <f>SUM(C32:C34)</f>
        <v>74000</v>
      </c>
      <c r="D36" s="77"/>
      <c r="E36" s="77">
        <f>SUM(E32:E34)</f>
        <v>18997</v>
      </c>
      <c r="F36" s="77"/>
      <c r="G36" s="77">
        <f>SUM(G32:G34)</f>
        <v>92997</v>
      </c>
    </row>
    <row r="37" spans="3:7" s="62" customFormat="1" ht="15.75">
      <c r="C37" s="77"/>
      <c r="D37" s="77"/>
      <c r="E37" s="77"/>
      <c r="F37" s="77"/>
      <c r="G37" s="77"/>
    </row>
    <row r="38" spans="1:7" s="62" customFormat="1" ht="15.75">
      <c r="A38" s="62" t="s">
        <v>74</v>
      </c>
      <c r="C38" s="78">
        <v>0</v>
      </c>
      <c r="D38" s="78"/>
      <c r="E38" s="77">
        <v>687</v>
      </c>
      <c r="F38" s="79"/>
      <c r="G38" s="21">
        <f>SUM(C38:E38)</f>
        <v>687</v>
      </c>
    </row>
    <row r="39" spans="3:7" s="62" customFormat="1" ht="15.75">
      <c r="C39" s="78"/>
      <c r="D39" s="78"/>
      <c r="E39" s="77"/>
      <c r="F39" s="79"/>
      <c r="G39" s="21">
        <f>SUM(C39:E39)</f>
        <v>0</v>
      </c>
    </row>
    <row r="40" spans="1:7" s="62" customFormat="1" ht="15.75">
      <c r="A40" s="62" t="s">
        <v>93</v>
      </c>
      <c r="C40" s="78">
        <v>0</v>
      </c>
      <c r="D40" s="78"/>
      <c r="E40" s="21">
        <v>-1850</v>
      </c>
      <c r="F40" s="79"/>
      <c r="G40" s="21">
        <f>SUM(C40:E40)</f>
        <v>-1850</v>
      </c>
    </row>
    <row r="41" spans="3:7" s="62" customFormat="1" ht="15.75">
      <c r="C41" s="77"/>
      <c r="D41" s="77"/>
      <c r="E41" s="77"/>
      <c r="F41" s="77"/>
      <c r="G41" s="77"/>
    </row>
    <row r="42" spans="1:7" s="62" customFormat="1" ht="16.5" thickBot="1">
      <c r="A42" s="20" t="s">
        <v>94</v>
      </c>
      <c r="B42" s="20"/>
      <c r="C42" s="80">
        <f>SUM(C36:C41)</f>
        <v>74000</v>
      </c>
      <c r="D42" s="81"/>
      <c r="E42" s="80">
        <f>SUM(E36:E41)</f>
        <v>17834</v>
      </c>
      <c r="F42" s="81"/>
      <c r="G42" s="80">
        <f>SUM(G36:G41)</f>
        <v>91834</v>
      </c>
    </row>
    <row r="43" s="62" customFormat="1" ht="16.5" thickTop="1"/>
    <row r="47" spans="1:7" s="2" customFormat="1" ht="12.75">
      <c r="A47" s="143" t="s">
        <v>56</v>
      </c>
      <c r="B47" s="143"/>
      <c r="C47" s="144"/>
      <c r="D47" s="144"/>
      <c r="E47" s="144"/>
      <c r="F47" s="144"/>
      <c r="G47" s="144"/>
    </row>
    <row r="48" spans="1:7" s="2" customFormat="1" ht="12.75">
      <c r="A48" s="144"/>
      <c r="B48" s="144"/>
      <c r="C48" s="144"/>
      <c r="D48" s="144"/>
      <c r="E48" s="144"/>
      <c r="F48" s="144"/>
      <c r="G48" s="144"/>
    </row>
    <row r="49" spans="1:7" s="2" customFormat="1" ht="12.75">
      <c r="A49" s="16"/>
      <c r="B49" s="16"/>
      <c r="G49" s="3"/>
    </row>
  </sheetData>
  <mergeCells count="1">
    <mergeCell ref="A47:G48"/>
  </mergeCells>
  <printOptions/>
  <pageMargins left="1.2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B6">
      <selection activeCell="E17" sqref="E17"/>
    </sheetView>
  </sheetViews>
  <sheetFormatPr defaultColWidth="8.88671875" defaultRowHeight="15" customHeight="1"/>
  <cols>
    <col min="1" max="1" width="2.10546875" style="15" customWidth="1"/>
    <col min="2" max="2" width="46.6640625" style="15" customWidth="1"/>
    <col min="3" max="3" width="5.3359375" style="15" customWidth="1"/>
    <col min="4" max="4" width="3.99609375" style="15" customWidth="1"/>
    <col min="5" max="5" width="14.77734375" style="15" customWidth="1"/>
    <col min="6" max="6" width="15.4453125" style="15" customWidth="1"/>
    <col min="7" max="7" width="12.5546875" style="15" hidden="1" customWidth="1"/>
    <col min="8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17" t="s">
        <v>26</v>
      </c>
    </row>
    <row r="5" s="2" customFormat="1" ht="15" customHeight="1">
      <c r="A5" s="17" t="s">
        <v>95</v>
      </c>
    </row>
    <row r="6" s="2" customFormat="1" ht="15" customHeight="1">
      <c r="A6" s="5"/>
    </row>
    <row r="7" spans="3:7" s="62" customFormat="1" ht="15" customHeight="1">
      <c r="C7" s="82"/>
      <c r="E7" s="83" t="s">
        <v>89</v>
      </c>
      <c r="F7" s="83" t="s">
        <v>98</v>
      </c>
      <c r="G7" s="83">
        <v>37711</v>
      </c>
    </row>
    <row r="8" spans="3:7" s="62" customFormat="1" ht="15" customHeight="1">
      <c r="C8" s="84"/>
      <c r="E8" s="85" t="s">
        <v>1</v>
      </c>
      <c r="F8" s="85" t="str">
        <f>E8</f>
        <v>RM'000</v>
      </c>
      <c r="G8" s="85" t="s">
        <v>1</v>
      </c>
    </row>
    <row r="9" spans="3:7" s="62" customFormat="1" ht="15" customHeight="1">
      <c r="C9" s="84"/>
      <c r="E9" s="86"/>
      <c r="F9" s="89"/>
      <c r="G9" s="86"/>
    </row>
    <row r="10" spans="1:7" s="62" customFormat="1" ht="15" customHeight="1">
      <c r="A10" s="20" t="s">
        <v>73</v>
      </c>
      <c r="C10" s="84"/>
      <c r="E10" s="87"/>
      <c r="F10" s="89"/>
      <c r="G10" s="87"/>
    </row>
    <row r="11" spans="3:7" s="62" customFormat="1" ht="15" customHeight="1">
      <c r="C11" s="84"/>
      <c r="E11" s="87"/>
      <c r="F11" s="89"/>
      <c r="G11" s="87"/>
    </row>
    <row r="12" spans="1:7" s="62" customFormat="1" ht="15" customHeight="1">
      <c r="A12" s="62" t="s">
        <v>61</v>
      </c>
      <c r="C12" s="84"/>
      <c r="E12" s="88">
        <v>2414</v>
      </c>
      <c r="F12" s="25">
        <v>1158</v>
      </c>
      <c r="G12" s="88">
        <v>590</v>
      </c>
    </row>
    <row r="13" spans="3:7" s="62" customFormat="1" ht="15" customHeight="1">
      <c r="C13" s="84"/>
      <c r="E13" s="88"/>
      <c r="F13" s="94"/>
      <c r="G13" s="88"/>
    </row>
    <row r="14" spans="2:7" s="62" customFormat="1" ht="15.75" customHeight="1">
      <c r="B14" s="62" t="s">
        <v>79</v>
      </c>
      <c r="C14" s="84"/>
      <c r="E14" s="88">
        <v>906</v>
      </c>
      <c r="F14" s="120">
        <v>700</v>
      </c>
      <c r="G14" s="88">
        <v>271</v>
      </c>
    </row>
    <row r="15" spans="2:7" s="62" customFormat="1" ht="15.75" customHeight="1">
      <c r="B15" s="62" t="s">
        <v>99</v>
      </c>
      <c r="C15" s="84"/>
      <c r="E15" s="88">
        <v>20</v>
      </c>
      <c r="F15" s="120">
        <v>-225</v>
      </c>
      <c r="G15" s="88"/>
    </row>
    <row r="16" spans="2:7" s="62" customFormat="1" ht="15.75" customHeight="1">
      <c r="B16" s="62" t="s">
        <v>100</v>
      </c>
      <c r="C16" s="84"/>
      <c r="E16" s="88">
        <v>300</v>
      </c>
      <c r="F16" s="118">
        <v>0</v>
      </c>
      <c r="G16" s="88"/>
    </row>
    <row r="17" spans="2:7" s="62" customFormat="1" ht="15" customHeight="1">
      <c r="B17" s="62" t="s">
        <v>76</v>
      </c>
      <c r="C17" s="84"/>
      <c r="E17" s="88">
        <v>524</v>
      </c>
      <c r="F17" s="88">
        <v>662</v>
      </c>
      <c r="G17" s="88">
        <v>173</v>
      </c>
    </row>
    <row r="18" spans="2:7" s="62" customFormat="1" ht="15" customHeight="1">
      <c r="B18" s="62" t="s">
        <v>77</v>
      </c>
      <c r="C18" s="84"/>
      <c r="E18" s="48">
        <v>-36</v>
      </c>
      <c r="F18" s="48">
        <v>-24</v>
      </c>
      <c r="G18" s="48">
        <v>-8</v>
      </c>
    </row>
    <row r="19" spans="3:7" s="62" customFormat="1" ht="15" customHeight="1">
      <c r="C19" s="84"/>
      <c r="E19" s="88"/>
      <c r="F19" s="94"/>
      <c r="G19" s="88"/>
    </row>
    <row r="20" spans="1:7" s="62" customFormat="1" ht="15" customHeight="1">
      <c r="A20" s="62" t="s">
        <v>62</v>
      </c>
      <c r="C20" s="84"/>
      <c r="E20" s="88">
        <f>SUM(E12:E18)</f>
        <v>4128</v>
      </c>
      <c r="F20" s="88">
        <f>SUM(F12:F18)</f>
        <v>2271</v>
      </c>
      <c r="G20" s="88">
        <f>SUM(G12:G18)</f>
        <v>1026</v>
      </c>
    </row>
    <row r="21" spans="3:7" s="62" customFormat="1" ht="15" customHeight="1">
      <c r="C21" s="84"/>
      <c r="E21" s="88"/>
      <c r="F21" s="94"/>
      <c r="G21" s="88"/>
    </row>
    <row r="22" spans="1:7" s="62" customFormat="1" ht="15" customHeight="1">
      <c r="A22" s="62" t="s">
        <v>63</v>
      </c>
      <c r="C22" s="84"/>
      <c r="E22" s="88"/>
      <c r="F22" s="94"/>
      <c r="G22" s="88"/>
    </row>
    <row r="23" spans="2:7" s="62" customFormat="1" ht="15" customHeight="1">
      <c r="B23" s="62" t="s">
        <v>64</v>
      </c>
      <c r="C23" s="84"/>
      <c r="E23" s="88">
        <v>-5120</v>
      </c>
      <c r="F23" s="88">
        <v>4950</v>
      </c>
      <c r="G23" s="88">
        <v>3360</v>
      </c>
    </row>
    <row r="24" spans="2:7" s="62" customFormat="1" ht="15" customHeight="1">
      <c r="B24" s="62" t="s">
        <v>65</v>
      </c>
      <c r="C24" s="84"/>
      <c r="E24" s="48">
        <v>3496</v>
      </c>
      <c r="F24" s="48">
        <v>-2690</v>
      </c>
      <c r="G24" s="48">
        <v>-2271</v>
      </c>
    </row>
    <row r="25" spans="3:7" s="62" customFormat="1" ht="15" customHeight="1">
      <c r="C25" s="84"/>
      <c r="E25" s="88"/>
      <c r="F25" s="88"/>
      <c r="G25" s="88"/>
    </row>
    <row r="26" spans="1:7" s="62" customFormat="1" ht="15" customHeight="1">
      <c r="A26" s="62" t="s">
        <v>71</v>
      </c>
      <c r="C26" s="81"/>
      <c r="D26" s="90"/>
      <c r="E26" s="22">
        <f>SUM(E20:E24)</f>
        <v>2504</v>
      </c>
      <c r="F26" s="22">
        <f>SUM(F20:F24)</f>
        <v>4531</v>
      </c>
      <c r="G26" s="22">
        <f>SUM(G20:G24)</f>
        <v>2115</v>
      </c>
    </row>
    <row r="27" spans="3:7" s="62" customFormat="1" ht="15" customHeight="1">
      <c r="C27" s="81"/>
      <c r="D27" s="90"/>
      <c r="E27" s="22"/>
      <c r="F27" s="95"/>
      <c r="G27" s="22"/>
    </row>
    <row r="28" spans="2:7" s="62" customFormat="1" ht="15" customHeight="1">
      <c r="B28" s="62" t="s">
        <v>81</v>
      </c>
      <c r="C28" s="81"/>
      <c r="D28" s="90"/>
      <c r="E28" s="22">
        <v>-524</v>
      </c>
      <c r="F28" s="22">
        <v>-662</v>
      </c>
      <c r="G28" s="22">
        <v>-173</v>
      </c>
    </row>
    <row r="29" spans="2:7" s="62" customFormat="1" ht="15" customHeight="1">
      <c r="B29" s="62" t="s">
        <v>80</v>
      </c>
      <c r="C29" s="81"/>
      <c r="D29" s="90"/>
      <c r="E29" s="22">
        <v>36</v>
      </c>
      <c r="F29" s="22">
        <v>24</v>
      </c>
      <c r="G29" s="22">
        <v>8</v>
      </c>
    </row>
    <row r="30" spans="2:7" s="62" customFormat="1" ht="15" customHeight="1">
      <c r="B30" s="62" t="s">
        <v>72</v>
      </c>
      <c r="C30" s="81"/>
      <c r="D30" s="90"/>
      <c r="E30" s="67">
        <v>-557</v>
      </c>
      <c r="F30" s="119">
        <v>-2015</v>
      </c>
      <c r="G30" s="67">
        <v>-170</v>
      </c>
    </row>
    <row r="31" spans="3:7" s="62" customFormat="1" ht="15" customHeight="1">
      <c r="C31" s="81"/>
      <c r="D31" s="90"/>
      <c r="E31" s="22"/>
      <c r="F31" s="95"/>
      <c r="G31" s="22"/>
    </row>
    <row r="32" spans="1:7" s="62" customFormat="1" ht="15" customHeight="1">
      <c r="A32" s="62" t="s">
        <v>34</v>
      </c>
      <c r="C32" s="81"/>
      <c r="E32" s="21">
        <f>SUM(E26:E30)</f>
        <v>1459</v>
      </c>
      <c r="F32" s="21">
        <f>SUM(F26:F30)</f>
        <v>1878</v>
      </c>
      <c r="G32" s="21">
        <f>SUM(G26:G30)</f>
        <v>1780</v>
      </c>
    </row>
    <row r="33" spans="3:7" s="62" customFormat="1" ht="15" customHeight="1">
      <c r="C33" s="81"/>
      <c r="E33" s="21"/>
      <c r="F33" s="96"/>
      <c r="G33" s="21"/>
    </row>
    <row r="34" spans="1:7" s="62" customFormat="1" ht="15" customHeight="1">
      <c r="A34" s="20" t="s">
        <v>68</v>
      </c>
      <c r="B34" s="91"/>
      <c r="C34" s="81"/>
      <c r="D34" s="90"/>
      <c r="E34" s="22"/>
      <c r="F34" s="95"/>
      <c r="G34" s="22"/>
    </row>
    <row r="35" spans="1:7" s="62" customFormat="1" ht="15" customHeight="1">
      <c r="A35" s="20"/>
      <c r="B35" s="62" t="s">
        <v>66</v>
      </c>
      <c r="C35" s="81"/>
      <c r="D35" s="90"/>
      <c r="E35" s="63">
        <v>-1851</v>
      </c>
      <c r="F35" s="125">
        <v>-1326</v>
      </c>
      <c r="G35" s="63">
        <v>-486</v>
      </c>
    </row>
    <row r="36" spans="1:7" s="62" customFormat="1" ht="15" customHeight="1">
      <c r="A36" s="20"/>
      <c r="B36" s="62" t="s">
        <v>67</v>
      </c>
      <c r="C36" s="81"/>
      <c r="D36" s="90"/>
      <c r="E36" s="65">
        <v>6</v>
      </c>
      <c r="F36" s="65">
        <v>1180</v>
      </c>
      <c r="G36" s="65">
        <v>5</v>
      </c>
    </row>
    <row r="37" spans="1:7" s="62" customFormat="1" ht="15" customHeight="1">
      <c r="A37" s="20"/>
      <c r="C37" s="81"/>
      <c r="D37" s="90"/>
      <c r="E37" s="64"/>
      <c r="F37" s="64"/>
      <c r="G37" s="64"/>
    </row>
    <row r="38" spans="1:7" s="62" customFormat="1" ht="15" customHeight="1">
      <c r="A38" s="62" t="s">
        <v>35</v>
      </c>
      <c r="C38" s="81"/>
      <c r="D38" s="90"/>
      <c r="E38" s="65">
        <f>SUM(E35:E36)</f>
        <v>-1845</v>
      </c>
      <c r="F38" s="65">
        <f>SUM(F35:F36)</f>
        <v>-146</v>
      </c>
      <c r="G38" s="65">
        <f>SUM(G35:G36)</f>
        <v>-481</v>
      </c>
    </row>
    <row r="39" spans="3:7" s="62" customFormat="1" ht="15" customHeight="1">
      <c r="C39" s="81"/>
      <c r="D39" s="90"/>
      <c r="E39" s="21"/>
      <c r="F39" s="96"/>
      <c r="G39" s="21"/>
    </row>
    <row r="40" spans="1:7" s="62" customFormat="1" ht="15" customHeight="1">
      <c r="A40" s="20" t="s">
        <v>70</v>
      </c>
      <c r="C40" s="81"/>
      <c r="D40" s="90"/>
      <c r="E40" s="63"/>
      <c r="F40" s="63"/>
      <c r="G40" s="63"/>
    </row>
    <row r="41" spans="1:7" s="62" customFormat="1" ht="15" customHeight="1">
      <c r="A41" s="20"/>
      <c r="B41" s="62" t="s">
        <v>97</v>
      </c>
      <c r="C41" s="81"/>
      <c r="D41" s="90"/>
      <c r="E41" s="64">
        <v>-1850</v>
      </c>
      <c r="F41" s="64">
        <v>-1850</v>
      </c>
      <c r="G41" s="64"/>
    </row>
    <row r="42" spans="1:7" s="62" customFormat="1" ht="15" customHeight="1">
      <c r="A42" s="20"/>
      <c r="B42" s="62" t="s">
        <v>69</v>
      </c>
      <c r="C42" s="81"/>
      <c r="D42" s="90"/>
      <c r="E42" s="65">
        <v>793</v>
      </c>
      <c r="F42" s="65">
        <v>-1588</v>
      </c>
      <c r="G42" s="65">
        <v>-269</v>
      </c>
    </row>
    <row r="43" spans="1:7" s="62" customFormat="1" ht="15" customHeight="1">
      <c r="A43" s="20"/>
      <c r="C43" s="81"/>
      <c r="D43" s="90"/>
      <c r="E43" s="64"/>
      <c r="F43" s="64"/>
      <c r="G43" s="64"/>
    </row>
    <row r="44" spans="1:7" s="62" customFormat="1" ht="15" customHeight="1">
      <c r="A44" s="62" t="s">
        <v>36</v>
      </c>
      <c r="C44" s="81"/>
      <c r="D44" s="90"/>
      <c r="E44" s="65">
        <f>SUM(E41:E42)</f>
        <v>-1057</v>
      </c>
      <c r="F44" s="65">
        <f>SUM(F41:F42)</f>
        <v>-3438</v>
      </c>
      <c r="G44" s="65">
        <f>G42</f>
        <v>-269</v>
      </c>
    </row>
    <row r="45" spans="1:7" s="62" customFormat="1" ht="15" customHeight="1">
      <c r="A45" s="20"/>
      <c r="C45" s="81"/>
      <c r="D45" s="90"/>
      <c r="E45" s="22"/>
      <c r="F45" s="95"/>
      <c r="G45" s="22"/>
    </row>
    <row r="46" spans="1:7" s="62" customFormat="1" ht="15" customHeight="1">
      <c r="A46" s="62" t="s">
        <v>54</v>
      </c>
      <c r="C46" s="81"/>
      <c r="D46" s="90"/>
      <c r="E46" s="21">
        <f>E32+E38+E44</f>
        <v>-1443</v>
      </c>
      <c r="F46" s="21">
        <f>F32+F38+F44</f>
        <v>-1706</v>
      </c>
      <c r="G46" s="21">
        <f>G32+G38+G44</f>
        <v>1030</v>
      </c>
    </row>
    <row r="47" spans="3:7" s="62" customFormat="1" ht="15" customHeight="1">
      <c r="C47" s="81"/>
      <c r="D47" s="90"/>
      <c r="E47" s="21"/>
      <c r="F47" s="96"/>
      <c r="G47" s="21"/>
    </row>
    <row r="48" spans="1:7" s="62" customFormat="1" ht="15" customHeight="1">
      <c r="A48" s="20" t="s">
        <v>50</v>
      </c>
      <c r="C48" s="81"/>
      <c r="D48" s="90"/>
      <c r="E48" s="21">
        <v>-1983</v>
      </c>
      <c r="F48" s="22">
        <v>-2890</v>
      </c>
      <c r="G48" s="21">
        <v>-1983</v>
      </c>
    </row>
    <row r="49" spans="3:7" s="62" customFormat="1" ht="15" customHeight="1">
      <c r="C49" s="81"/>
      <c r="D49" s="90"/>
      <c r="E49" s="21"/>
      <c r="F49" s="21"/>
      <c r="G49" s="21"/>
    </row>
    <row r="50" spans="1:7" s="62" customFormat="1" ht="15" customHeight="1" thickBot="1">
      <c r="A50" s="20" t="s">
        <v>96</v>
      </c>
      <c r="C50" s="81"/>
      <c r="D50" s="90"/>
      <c r="E50" s="92">
        <f>+E46+E48</f>
        <v>-3426</v>
      </c>
      <c r="F50" s="92">
        <f>+F46+F48</f>
        <v>-4596</v>
      </c>
      <c r="G50" s="92">
        <f>+G46+G48</f>
        <v>-953</v>
      </c>
    </row>
    <row r="51" spans="5:7" s="62" customFormat="1" ht="15" customHeight="1" thickTop="1">
      <c r="E51" s="21"/>
      <c r="F51" s="95"/>
      <c r="G51" s="21"/>
    </row>
    <row r="52" spans="1:6" s="62" customFormat="1" ht="15" customHeight="1">
      <c r="A52" s="62" t="s">
        <v>37</v>
      </c>
      <c r="F52" s="95"/>
    </row>
    <row r="53" s="62" customFormat="1" ht="15" customHeight="1">
      <c r="F53" s="95"/>
    </row>
    <row r="54" spans="5:7" s="62" customFormat="1" ht="15" customHeight="1">
      <c r="E54" s="85" t="s">
        <v>1</v>
      </c>
      <c r="F54" s="85" t="s">
        <v>1</v>
      </c>
      <c r="G54" s="85" t="s">
        <v>1</v>
      </c>
    </row>
    <row r="55" spans="2:7" s="62" customFormat="1" ht="15" customHeight="1">
      <c r="B55" s="62" t="s">
        <v>32</v>
      </c>
      <c r="E55" s="22">
        <f>'bs'!D18</f>
        <v>1679</v>
      </c>
      <c r="F55" s="22">
        <v>837</v>
      </c>
      <c r="G55" s="22">
        <f>'bs'!F18</f>
        <v>0</v>
      </c>
    </row>
    <row r="56" spans="2:7" s="62" customFormat="1" ht="15" customHeight="1">
      <c r="B56" s="62" t="s">
        <v>33</v>
      </c>
      <c r="E56" s="21">
        <v>-5105</v>
      </c>
      <c r="F56" s="22">
        <v>-5433</v>
      </c>
      <c r="G56" s="21">
        <v>-2174</v>
      </c>
    </row>
    <row r="57" spans="5:7" s="62" customFormat="1" ht="15" customHeight="1" thickBot="1">
      <c r="E57" s="92">
        <f>SUM(E55:E56)</f>
        <v>-3426</v>
      </c>
      <c r="F57" s="92">
        <f>SUM(F55:F56)</f>
        <v>-4596</v>
      </c>
      <c r="G57" s="92">
        <f>SUM(G55:G56)</f>
        <v>-2174</v>
      </c>
    </row>
    <row r="58" spans="5:7" s="62" customFormat="1" ht="15" customHeight="1" thickTop="1">
      <c r="E58" s="22"/>
      <c r="F58" s="95"/>
      <c r="G58" s="22"/>
    </row>
    <row r="59" spans="1:6" s="62" customFormat="1" ht="15" customHeight="1">
      <c r="A59" s="93" t="s">
        <v>78</v>
      </c>
      <c r="F59" s="95"/>
    </row>
    <row r="60" spans="1:6" ht="15" customHeight="1">
      <c r="A60" s="93"/>
      <c r="F60" s="97"/>
    </row>
    <row r="61" spans="1:6" s="2" customFormat="1" ht="15" customHeight="1">
      <c r="A61" s="143" t="s">
        <v>56</v>
      </c>
      <c r="B61" s="143"/>
      <c r="C61" s="143"/>
      <c r="D61" s="143"/>
      <c r="E61" s="143"/>
      <c r="F61" s="143"/>
    </row>
    <row r="62" spans="1:6" s="2" customFormat="1" ht="15" customHeight="1">
      <c r="A62" s="143"/>
      <c r="B62" s="143"/>
      <c r="C62" s="143"/>
      <c r="D62" s="143"/>
      <c r="E62" s="143"/>
      <c r="F62" s="143"/>
    </row>
    <row r="63" spans="1:6" s="2" customFormat="1" ht="15" customHeight="1">
      <c r="A63" s="16"/>
      <c r="F63" s="97"/>
    </row>
    <row r="64" ht="15" customHeight="1">
      <c r="F64" s="97"/>
    </row>
    <row r="65" ht="15" customHeight="1">
      <c r="F65" s="98"/>
    </row>
    <row r="66" ht="15" customHeight="1">
      <c r="F66" s="98"/>
    </row>
    <row r="67" ht="15" customHeight="1">
      <c r="F67" s="98"/>
    </row>
    <row r="68" ht="15" customHeight="1">
      <c r="F68" s="98"/>
    </row>
    <row r="69" ht="15" customHeight="1">
      <c r="F69" s="98"/>
    </row>
    <row r="70" ht="15" customHeight="1">
      <c r="F70" s="98"/>
    </row>
    <row r="71" ht="15" customHeight="1">
      <c r="F71" s="98"/>
    </row>
    <row r="72" ht="15" customHeight="1">
      <c r="F72" s="98"/>
    </row>
    <row r="73" ht="15" customHeight="1">
      <c r="F73" s="98"/>
    </row>
    <row r="74" ht="15" customHeight="1">
      <c r="F74" s="98"/>
    </row>
    <row r="75" ht="15" customHeight="1">
      <c r="F75" s="98"/>
    </row>
    <row r="76" ht="15" customHeight="1">
      <c r="F76" s="98"/>
    </row>
    <row r="77" ht="15" customHeight="1">
      <c r="F77" s="98"/>
    </row>
    <row r="78" ht="15" customHeight="1">
      <c r="F78" s="98"/>
    </row>
    <row r="79" ht="15" customHeight="1">
      <c r="F79" s="98"/>
    </row>
    <row r="80" ht="15" customHeight="1">
      <c r="F80" s="98"/>
    </row>
    <row r="81" ht="15" customHeight="1">
      <c r="F81" s="98"/>
    </row>
    <row r="82" ht="15" customHeight="1">
      <c r="F82" s="98"/>
    </row>
    <row r="83" ht="15" customHeight="1">
      <c r="F83" s="98"/>
    </row>
    <row r="84" ht="15" customHeight="1">
      <c r="F84" s="98"/>
    </row>
    <row r="85" ht="15" customHeight="1">
      <c r="F85" s="98"/>
    </row>
    <row r="86" ht="15" customHeight="1">
      <c r="F86" s="98"/>
    </row>
    <row r="87" ht="15" customHeight="1">
      <c r="F87" s="98"/>
    </row>
    <row r="88" ht="15" customHeight="1">
      <c r="F88" s="98"/>
    </row>
    <row r="89" ht="15" customHeight="1">
      <c r="F89" s="98"/>
    </row>
    <row r="90" ht="15" customHeight="1">
      <c r="F90" s="98"/>
    </row>
    <row r="91" ht="15" customHeight="1">
      <c r="F91" s="98"/>
    </row>
    <row r="92" ht="15" customHeight="1">
      <c r="F92" s="98"/>
    </row>
    <row r="93" ht="15" customHeight="1">
      <c r="F93" s="98"/>
    </row>
    <row r="94" ht="15" customHeight="1">
      <c r="F94" s="98"/>
    </row>
    <row r="95" ht="15" customHeight="1">
      <c r="F95" s="98"/>
    </row>
    <row r="96" ht="15" customHeight="1">
      <c r="F96" s="98"/>
    </row>
    <row r="97" ht="15" customHeight="1">
      <c r="F97" s="98"/>
    </row>
    <row r="98" ht="15" customHeight="1">
      <c r="F98" s="98"/>
    </row>
    <row r="99" ht="15" customHeight="1">
      <c r="F99" s="98"/>
    </row>
    <row r="100" ht="15" customHeight="1">
      <c r="F100" s="98"/>
    </row>
    <row r="101" ht="15" customHeight="1">
      <c r="F101" s="98"/>
    </row>
    <row r="102" ht="15" customHeight="1">
      <c r="F102" s="98"/>
    </row>
    <row r="103" ht="15" customHeight="1">
      <c r="F103" s="98"/>
    </row>
    <row r="104" ht="15" customHeight="1">
      <c r="F104" s="98"/>
    </row>
    <row r="105" ht="15" customHeight="1">
      <c r="F105" s="98"/>
    </row>
    <row r="106" ht="15" customHeight="1">
      <c r="F106" s="98"/>
    </row>
    <row r="107" ht="15" customHeight="1">
      <c r="F107" s="98"/>
    </row>
    <row r="108" ht="15" customHeight="1">
      <c r="F108" s="98"/>
    </row>
  </sheetData>
  <mergeCells count="1">
    <mergeCell ref="A61:F62"/>
  </mergeCells>
  <printOptions/>
  <pageMargins left="0.87" right="0.75" top="0.43" bottom="0.42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2003-11-20T07:28:44Z</cp:lastPrinted>
  <dcterms:created xsi:type="dcterms:W3CDTF">2002-02-19T04:18:33Z</dcterms:created>
  <dcterms:modified xsi:type="dcterms:W3CDTF">2003-11-11T08:14:32Z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